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ile01\DATA\経済部\水道課\Soumusyo\R5\6.経営比較分析表\提出用\"/>
    </mc:Choice>
  </mc:AlternateContent>
  <workbookProtection workbookAlgorithmName="SHA-512" workbookHashValue="JZ7Gi5FVZqfRdkVboCLoS+ml+YZ/oT2Ec5/N36iLLD2Qdq0fLVIQ3bebFqG+XvXUADiDztu206JAHLW4LAONpw==" workbookSaltValue="ZMN+rYxlSgDFUBfYSSJUhQ==" workbookSpinCount="100000" lockStructure="1"/>
  <bookViews>
    <workbookView xWindow="0" yWindow="0" windowWidth="23040" windowHeight="9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<sst xmlns="http://schemas.openxmlformats.org/spreadsheetml/2006/main" count="247" uniqueCount="120">
  <si>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</si>
  <si>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</si>
  <si>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</si>
  <si>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</si>
  <si>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</si>
  <si>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</si>
  <si>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</si>
  <si>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</si>
  <si>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</si>
  <si>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</si>
  <si>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</si>
  <si>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</si>
  <si>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</si>
  <si>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</si>
  <si>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</si>
  <si>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</si>
  <si>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</si>
  <si>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</si>
  <si>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</si>
  <si>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</si>
  <si>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</si>
  <si>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</si>
  <si>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</si>
  <si>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</si>
  <si>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</si>
  <si>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</si>
  <si>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</si>
  <si>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</si>
  <si>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</si>
  <si>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</si>
  <si>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</si>
  <si>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</si>
  <si>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</si>
  <si>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</si>
  <si>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</si>
  <si>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</si>
  <si>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</si>
  <si>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</si>
  <si>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</si>
  <si>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</si>
  <si>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</si>
  <si>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</si>
  <si>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</si>
  <si>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</si>
  <si>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</si>
  <si>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</si>
  <si>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</si>
  <si>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</si>
  <si>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</si>
  <si>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</si>
  <si>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</si>
  <si>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</si>
  <si>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</si>
  <si>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</si>
  <si>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</si>
  <si>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</si>
  <si>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</si>
  <si>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</si>
  <si>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</si>
  <si>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</si>
  <si>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</si>
  <si>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</si>
  <si>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</si>
  <si>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</si>
  <si>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</si>
  <si>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</si>
  <si>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</si>
  <si>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</si>
  <si>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</si>
  <si>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</si>
  <si>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</si>
  <si>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</si>
  <si>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</si>
  <si>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</si>
  <si>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</si>
  <si>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</si>
  <si>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</si>
  <si>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</si>
  <si>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</si>
  <si>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</si>
  <si>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</si>
  <si>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</si>
  <si>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</si>
  <si>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</si>
  <si>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</si>
  <si>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</si>
  <si>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</si>
  <si>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</si>
  <si>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</si>
  <si>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</si>
  <si>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</si>
  <si>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</si>
  <si>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</si>
  <si>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</si>
  <si>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</si>
  <si>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</si>
  <si>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</si>
  <si>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</si>
  <si>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遠軽町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</si>
  <si>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</si>
  <si>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</si>
  <si>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</si>
  <si>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</si>
  <si>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</si>
  <si>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</si>
  <si>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</si>
  <si>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</si>
  <si>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</si>
  <si>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</si>
  <si>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</si>
  <si>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</si>
  <si>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</si>
  <si>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</si>
  <si>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</si>
  <si>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</si>
  <si>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</si>
  <si>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</si>
  <si>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平成18年度から個別排水処理施設整備事業を開始し、丸瀬布及び白滝地区の公共下水道処理区域外の合併浄化槽の設置による生活環境保全を図ってきた。
　平成27年度に遠軽町生活排水処理基本計画を策定し、遠軽及び生田原地区の公共下水道区域外を事業対象区域としたため、平成28年度より建設改良費及び維持管理費、地方債償還金が増加している。
　計画期間が令和7年度までとなっているため、今後も経費の増加が見込まれる。</t>
    <phoneticPr fontId="4"/>
  </si>
  <si>
    <t>　平成27年度に生活排水処理基本計画を策定し、翌平成28年度より対象区域を拡大したことにより、合併処理浄化槽の設置基数が増加している。また、令和元年度に遠軽町民生部住民生活課及び３総合支所（生田原・丸瀬布・白滝）地域住民課から、経済部水道課へ事務移管を行い、組織の効率化を図っている。
　収益的収支比率は、100％を下回っており、使用料収入のほか、一般会計からの繰入金により賄われている。前年度から大きく増加しているのは、令和６年度からの法適用に伴う打切り決算を見越した繰入を行ったためである。
　企業債残高対事業規模比率は、類似団体平均値を大きく上回っているが、今後は新規設置基数の減少に伴い、徐々に下がっていくと考えられる。
　経費回収率と汚水処理原価は、上下水道事業における受託業務分としての事務負担金による汚水処理費の増加が要因となり、悪化している。汚水に係る費用を使用料だけで賄うことができない状況であるため、使用料体系の検討が必要となる。</t>
    <rPh sb="194" eb="197">
      <t>ゼンネンド</t>
    </rPh>
    <rPh sb="199" eb="200">
      <t>オオ</t>
    </rPh>
    <rPh sb="202" eb="204">
      <t>ゾウカ</t>
    </rPh>
    <rPh sb="211" eb="213">
      <t>レイワ</t>
    </rPh>
    <rPh sb="214" eb="215">
      <t>ネン</t>
    </rPh>
    <rPh sb="215" eb="216">
      <t>ド</t>
    </rPh>
    <rPh sb="219" eb="222">
      <t>ホウテキヨウ</t>
    </rPh>
    <rPh sb="223" eb="224">
      <t>トモナ</t>
    </rPh>
    <rPh sb="225" eb="227">
      <t>ウチキ</t>
    </rPh>
    <rPh sb="228" eb="230">
      <t>ケッサン</t>
    </rPh>
    <rPh sb="231" eb="233">
      <t>ミコ</t>
    </rPh>
    <rPh sb="235" eb="237">
      <t>クリイレ</t>
    </rPh>
    <rPh sb="238" eb="239">
      <t>オコナ</t>
    </rPh>
    <phoneticPr fontId="4"/>
  </si>
  <si>
    <t>　個別排水処理施設整備事業は、平成18年度に開始したため、現時点での施設の老朽化は見られない。
　令和16年度より順に浄化槽の耐用年数を迎えるため、予算の確保など計画的な施設の更新について検討する必要がある。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</si>
</sst>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6D-48F3-B342-0ADD5A1D913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56D-48F3-B342-0ADD5A1D913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18.29</c:v>
                </c:pt>
                <c:pt idx="1">
                  <c:v>19.34</c:v>
                </c:pt>
                <c:pt idx="2">
                  <c:v>19.59</c:v>
                </c:pt>
                <c:pt idx="3">
                  <c:v>19.82</c:v>
                </c:pt>
                <c:pt idx="4">
                  <c:v>20.420000000000002</c:v>
                </c:pt>
              </c:numCache>
            </c:numRef>
          </c:val>
          <c:extLst>
            <c:ext xmlns:c16="http://schemas.microsoft.com/office/drawing/2014/chart" uri="{C3380CC4-5D6E-409C-BE32-E72D297353CC}">
              <c16:uniqueId val="{00000000-D4AC-48E4-868B-A6DDC33A213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54.73</c:v>
                </c:pt>
                <c:pt idx="1">
                  <c:v>56.29</c:v>
                </c:pt>
                <c:pt idx="2">
                  <c:v>46.45</c:v>
                </c:pt>
                <c:pt idx="3">
                  <c:v>45.36</c:v>
                </c:pt>
                <c:pt idx="4">
                  <c:v>45.93</c:v>
                </c:pt>
              </c:numCache>
            </c:numRef>
          </c:val>
          <c:smooth val="0"/>
          <c:extLst>
            <c:ext xmlns:c16="http://schemas.microsoft.com/office/drawing/2014/chart" uri="{C3380CC4-5D6E-409C-BE32-E72D297353CC}">
              <c16:uniqueId val="{00000001-D4AC-48E4-868B-A6DDC33A213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8C6-45F3-BABB-2B655813A7C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54.72</c:v>
                </c:pt>
                <c:pt idx="1">
                  <c:v>54.06</c:v>
                </c:pt>
                <c:pt idx="2">
                  <c:v>82.61</c:v>
                </c:pt>
                <c:pt idx="3">
                  <c:v>82.21</c:v>
                </c:pt>
                <c:pt idx="4">
                  <c:v>82.98</c:v>
                </c:pt>
              </c:numCache>
            </c:numRef>
          </c:val>
          <c:smooth val="0"/>
          <c:extLst>
            <c:ext xmlns:c16="http://schemas.microsoft.com/office/drawing/2014/chart" uri="{C3380CC4-5D6E-409C-BE32-E72D297353CC}">
              <c16:uniqueId val="{00000001-B8C6-45F3-BABB-2B655813A7C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87.05</c:v>
                </c:pt>
                <c:pt idx="1">
                  <c:v>88.68</c:v>
                </c:pt>
                <c:pt idx="2">
                  <c:v>75.03</c:v>
                </c:pt>
                <c:pt idx="3">
                  <c:v>67.760000000000005</c:v>
                </c:pt>
                <c:pt idx="4">
                  <c:v>86.02</c:v>
                </c:pt>
              </c:numCache>
            </c:numRef>
          </c:val>
          <c:extLst>
            <c:ext xmlns:c16="http://schemas.microsoft.com/office/drawing/2014/chart" uri="{C3380CC4-5D6E-409C-BE32-E72D297353CC}">
              <c16:uniqueId val="{00000000-96BB-4CDA-9153-212A0750B01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BB-4CDA-9153-212A0750B01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50-43E9-8676-2B7B9A619AB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50-43E9-8676-2B7B9A619AB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EB-43C2-B336-9E7D6E6F58D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EB-43C2-B336-9E7D6E6F58D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0F-44C4-843E-8B9C769DA47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0F-44C4-843E-8B9C769DA47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B0-4025-A865-0837A468784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B0-4025-A865-0837A468784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7061.77</c:v>
                </c:pt>
                <c:pt idx="1">
                  <c:v>6839.2</c:v>
                </c:pt>
                <c:pt idx="2">
                  <c:v>6830.3</c:v>
                </c:pt>
                <c:pt idx="3">
                  <c:v>6960.73</c:v>
                </c:pt>
                <c:pt idx="4">
                  <c:v>8430.7900000000009</c:v>
                </c:pt>
              </c:numCache>
            </c:numRef>
          </c:val>
          <c:extLst>
            <c:ext xmlns:c16="http://schemas.microsoft.com/office/drawing/2014/chart" uri="{C3380CC4-5D6E-409C-BE32-E72D297353CC}">
              <c16:uniqueId val="{00000000-4186-42BF-AD2A-12F95724F97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860.05</c:v>
                </c:pt>
                <c:pt idx="1">
                  <c:v>745.86</c:v>
                </c:pt>
                <c:pt idx="2">
                  <c:v>783.21</c:v>
                </c:pt>
                <c:pt idx="3">
                  <c:v>902.04</c:v>
                </c:pt>
                <c:pt idx="4">
                  <c:v>992.16</c:v>
                </c:pt>
              </c:numCache>
            </c:numRef>
          </c:val>
          <c:smooth val="0"/>
          <c:extLst>
            <c:ext xmlns:c16="http://schemas.microsoft.com/office/drawing/2014/chart" uri="{C3380CC4-5D6E-409C-BE32-E72D297353CC}">
              <c16:uniqueId val="{00000001-4186-42BF-AD2A-12F95724F97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29.33</c:v>
                </c:pt>
                <c:pt idx="1">
                  <c:v>28.02</c:v>
                </c:pt>
                <c:pt idx="2">
                  <c:v>29.37</c:v>
                </c:pt>
                <c:pt idx="3">
                  <c:v>30.71</c:v>
                </c:pt>
                <c:pt idx="4">
                  <c:v>19.43</c:v>
                </c:pt>
              </c:numCache>
            </c:numRef>
          </c:val>
          <c:extLst>
            <c:ext xmlns:c16="http://schemas.microsoft.com/office/drawing/2014/chart" uri="{C3380CC4-5D6E-409C-BE32-E72D297353CC}">
              <c16:uniqueId val="{00000000-182C-4777-A962-01B67A1ECDA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44.86</c:v>
                </c:pt>
                <c:pt idx="1">
                  <c:v>38.090000000000003</c:v>
                </c:pt>
                <c:pt idx="2">
                  <c:v>48.53</c:v>
                </c:pt>
                <c:pt idx="3">
                  <c:v>46.11</c:v>
                </c:pt>
                <c:pt idx="4">
                  <c:v>45.55</c:v>
                </c:pt>
              </c:numCache>
            </c:numRef>
          </c:val>
          <c:smooth val="0"/>
          <c:extLst>
            <c:ext xmlns:c16="http://schemas.microsoft.com/office/drawing/2014/chart" uri="{C3380CC4-5D6E-409C-BE32-E72D297353CC}">
              <c16:uniqueId val="{00000001-182C-4777-A962-01B67A1ECDA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724.02</c:v>
                </c:pt>
                <c:pt idx="1">
                  <c:v>764.85</c:v>
                </c:pt>
                <c:pt idx="2">
                  <c:v>735.77</c:v>
                </c:pt>
                <c:pt idx="3">
                  <c:v>695.25</c:v>
                </c:pt>
                <c:pt idx="4">
                  <c:v>917.07</c:v>
                </c:pt>
              </c:numCache>
            </c:numRef>
          </c:val>
          <c:extLst>
            <c:ext xmlns:c16="http://schemas.microsoft.com/office/drawing/2014/chart" uri="{C3380CC4-5D6E-409C-BE32-E72D297353CC}">
              <c16:uniqueId val="{00000000-A9EC-45F5-83FB-C024DBE0BC5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496.36</c:v>
                </c:pt>
                <c:pt idx="1">
                  <c:v>609.26</c:v>
                </c:pt>
                <c:pt idx="2">
                  <c:v>326.17</c:v>
                </c:pt>
                <c:pt idx="3">
                  <c:v>336.93</c:v>
                </c:pt>
                <c:pt idx="4">
                  <c:v>331.17</c:v>
                </c:pt>
              </c:numCache>
            </c:numRef>
          </c:val>
          <c:smooth val="0"/>
          <c:extLst>
            <c:ext xmlns:c16="http://schemas.microsoft.com/office/drawing/2014/chart" uri="{C3380CC4-5D6E-409C-BE32-E72D297353CC}">
              <c16:uniqueId val="{00000001-A9EC-45F5-83FB-C024DBE0BC5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T2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北海道　遠軽町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個別排水処理</v>
      </c>
      <c r="Q8" s="64"/>
      <c r="R8" s="64"/>
      <c r="S8" s="64"/>
      <c r="T8" s="64"/>
      <c r="U8" s="64"/>
      <c r="V8" s="64"/>
      <c r="W8" s="64" t="str">
        <f>データ!L6</f>
        <v>L2</v>
      </c>
      <c r="X8" s="64"/>
      <c r="Y8" s="64"/>
      <c r="Z8" s="64"/>
      <c r="AA8" s="64"/>
      <c r="AB8" s="64"/>
      <c r="AC8" s="64"/>
      <c r="AD8" s="65" t="str">
        <f>データ!$M$6</f>
        <v>非設置</v>
      </c>
      <c r="AE8" s="65"/>
      <c r="AF8" s="65"/>
      <c r="AG8" s="65"/>
      <c r="AH8" s="65"/>
      <c r="AI8" s="65"/>
      <c r="AJ8" s="65"/>
      <c r="AK8" s="3"/>
      <c r="AL8" s="44">
        <f>データ!S6</f>
        <v>18068</v>
      </c>
      <c r="AM8" s="44"/>
      <c r="AN8" s="44"/>
      <c r="AO8" s="44"/>
      <c r="AP8" s="44"/>
      <c r="AQ8" s="44"/>
      <c r="AR8" s="44"/>
      <c r="AS8" s="44"/>
      <c r="AT8" s="45">
        <f>データ!T6</f>
        <v>1332.45</v>
      </c>
      <c r="AU8" s="45"/>
      <c r="AV8" s="45"/>
      <c r="AW8" s="45"/>
      <c r="AX8" s="45"/>
      <c r="AY8" s="45"/>
      <c r="AZ8" s="45"/>
      <c r="BA8" s="45"/>
      <c r="BB8" s="45">
        <f>データ!U6</f>
        <v>13.56</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1.81</v>
      </c>
      <c r="Q10" s="45"/>
      <c r="R10" s="45"/>
      <c r="S10" s="45"/>
      <c r="T10" s="45"/>
      <c r="U10" s="45"/>
      <c r="V10" s="45"/>
      <c r="W10" s="45">
        <f>データ!Q6</f>
        <v>100</v>
      </c>
      <c r="X10" s="45"/>
      <c r="Y10" s="45"/>
      <c r="Z10" s="45"/>
      <c r="AA10" s="45"/>
      <c r="AB10" s="45"/>
      <c r="AC10" s="45"/>
      <c r="AD10" s="44">
        <f>データ!R6</f>
        <v>2926</v>
      </c>
      <c r="AE10" s="44"/>
      <c r="AF10" s="44"/>
      <c r="AG10" s="44"/>
      <c r="AH10" s="44"/>
      <c r="AI10" s="44"/>
      <c r="AJ10" s="44"/>
      <c r="AK10" s="2"/>
      <c r="AL10" s="44">
        <f>データ!V6</f>
        <v>322</v>
      </c>
      <c r="AM10" s="44"/>
      <c r="AN10" s="44"/>
      <c r="AO10" s="44"/>
      <c r="AP10" s="44"/>
      <c r="AQ10" s="44"/>
      <c r="AR10" s="44"/>
      <c r="AS10" s="44"/>
      <c r="AT10" s="45">
        <f>データ!W6</f>
        <v>1323.46</v>
      </c>
      <c r="AU10" s="45"/>
      <c r="AV10" s="45"/>
      <c r="AW10" s="45"/>
      <c r="AX10" s="45"/>
      <c r="AY10" s="45"/>
      <c r="AZ10" s="45"/>
      <c r="BA10" s="45"/>
      <c r="BB10" s="45">
        <f>データ!X6</f>
        <v>0.24</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118</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119</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【967.97】</v>
      </c>
      <c r="I86" s="12" t="str">
        <f>データ!CA6</f>
        <v>【46.20】</v>
      </c>
      <c r="J86" s="12" t="str">
        <f>データ!CL6</f>
        <v>【332.82】</v>
      </c>
      <c r="K86" s="12" t="str">
        <f>データ!CW6</f>
        <v>【46.29】</v>
      </c>
      <c r="L86" s="12" t="str">
        <f>データ!DH6</f>
        <v>【82.56】</v>
      </c>
      <c r="M86" s="12" t="s">
        <v>44</v>
      </c>
      <c r="N86" s="12" t="s">
        <v>44</v>
      </c>
      <c r="O86" s="12" t="str">
        <f>データ!EO6</f>
        <v>【-】</v>
      </c>
    </row>
  </sheetData>
  <sheetProtection algorithmName="SHA-512" hashValue="kwZtaewYEYY1lbG4NhlGLNhB49c4nCWlWj8uQc8q1xJP6dQVae30O5sSIAXrDJmC1Nt2fF0U9QHYtzQuA4uA7Q==" saltValue="FoSNHNZb9IDb5cEUyfySp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15555</v>
      </c>
      <c r="D6" s="19">
        <f t="shared" si="3"/>
        <v>47</v>
      </c>
      <c r="E6" s="19">
        <f t="shared" si="3"/>
        <v>18</v>
      </c>
      <c r="F6" s="19">
        <f t="shared" si="3"/>
        <v>1</v>
      </c>
      <c r="G6" s="19">
        <f t="shared" si="3"/>
        <v>0</v>
      </c>
      <c r="H6" s="19" t="str">
        <f t="shared" si="3"/>
        <v>北海道　遠軽町</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1.81</v>
      </c>
      <c r="Q6" s="20">
        <f t="shared" si="3"/>
        <v>100</v>
      </c>
      <c r="R6" s="20">
        <f t="shared" si="3"/>
        <v>2926</v>
      </c>
      <c r="S6" s="20">
        <f t="shared" si="3"/>
        <v>18068</v>
      </c>
      <c r="T6" s="20">
        <f t="shared" si="3"/>
        <v>1332.45</v>
      </c>
      <c r="U6" s="20">
        <f t="shared" si="3"/>
        <v>13.56</v>
      </c>
      <c r="V6" s="20">
        <f t="shared" si="3"/>
        <v>322</v>
      </c>
      <c r="W6" s="20">
        <f t="shared" si="3"/>
        <v>1323.46</v>
      </c>
      <c r="X6" s="20">
        <f t="shared" si="3"/>
        <v>0.24</v>
      </c>
      <c r="Y6" s="21">
        <f>IF(Y7="",NA(),Y7)</f>
        <v>87.05</v>
      </c>
      <c r="Z6" s="21">
        <f t="shared" ref="Z6:AH6" si="4">IF(Z7="",NA(),Z7)</f>
        <v>88.68</v>
      </c>
      <c r="AA6" s="21">
        <f t="shared" si="4"/>
        <v>75.03</v>
      </c>
      <c r="AB6" s="21">
        <f t="shared" si="4"/>
        <v>67.760000000000005</v>
      </c>
      <c r="AC6" s="21">
        <f t="shared" si="4"/>
        <v>86.02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7061.77</v>
      </c>
      <c r="BG6" s="21">
        <f t="shared" ref="BG6:BO6" si="7">IF(BG7="",NA(),BG7)</f>
        <v>6839.2</v>
      </c>
      <c r="BH6" s="21">
        <f t="shared" si="7"/>
        <v>6830.3</v>
      </c>
      <c r="BI6" s="21">
        <f t="shared" si="7"/>
        <v>6960.73</v>
      </c>
      <c r="BJ6" s="21">
        <f t="shared" si="7"/>
        <v>8430.7900000000009</v>
      </c>
      <c r="BK6" s="21">
        <f t="shared" si="7"/>
        <v>860.05</v>
      </c>
      <c r="BL6" s="21">
        <f t="shared" si="7"/>
        <v>745.86</v>
      </c>
      <c r="BM6" s="21">
        <f t="shared" si="7"/>
        <v>783.21</v>
      </c>
      <c r="BN6" s="21">
        <f t="shared" si="7"/>
        <v>902.04</v>
      </c>
      <c r="BO6" s="21">
        <f t="shared" si="7"/>
        <v>992.16</v>
      </c>
      <c r="BP6" s="20" t="str">
        <f>IF(BP7="","",IF(BP7="-","【-】","【"&amp;SUBSTITUTE(TEXT(BP7,"#,##0.00"),"-","△")&amp;"】"))</f>
        <v>【967.97】</v>
      </c>
      <c r="BQ6" s="21">
        <f>IF(BQ7="",NA(),BQ7)</f>
        <v>29.33</v>
      </c>
      <c r="BR6" s="21">
        <f t="shared" ref="BR6:BZ6" si="8">IF(BR7="",NA(),BR7)</f>
        <v>28.02</v>
      </c>
      <c r="BS6" s="21">
        <f t="shared" si="8"/>
        <v>29.37</v>
      </c>
      <c r="BT6" s="21">
        <f t="shared" si="8"/>
        <v>30.71</v>
      </c>
      <c r="BU6" s="21">
        <f t="shared" si="8"/>
        <v>19.43</v>
      </c>
      <c r="BV6" s="21">
        <f t="shared" si="8"/>
        <v>44.86</v>
      </c>
      <c r="BW6" s="21">
        <f t="shared" si="8"/>
        <v>38.090000000000003</v>
      </c>
      <c r="BX6" s="21">
        <f t="shared" si="8"/>
        <v>48.53</v>
      </c>
      <c r="BY6" s="21">
        <f t="shared" si="8"/>
        <v>46.11</v>
      </c>
      <c r="BZ6" s="21">
        <f t="shared" si="8"/>
        <v>45.55</v>
      </c>
      <c r="CA6" s="20" t="str">
        <f>IF(CA7="","",IF(CA7="-","【-】","【"&amp;SUBSTITUTE(TEXT(CA7,"#,##0.00"),"-","△")&amp;"】"))</f>
        <v>【46.20】</v>
      </c>
      <c r="CB6" s="21">
        <f>IF(CB7="",NA(),CB7)</f>
        <v>724.02</v>
      </c>
      <c r="CC6" s="21">
        <f t="shared" ref="CC6:CK6" si="9">IF(CC7="",NA(),CC7)</f>
        <v>764.85</v>
      </c>
      <c r="CD6" s="21">
        <f t="shared" si="9"/>
        <v>735.77</v>
      </c>
      <c r="CE6" s="21">
        <f t="shared" si="9"/>
        <v>695.25</v>
      </c>
      <c r="CF6" s="21">
        <f t="shared" si="9"/>
        <v>917.07</v>
      </c>
      <c r="CG6" s="21">
        <f t="shared" si="9"/>
        <v>496.36</v>
      </c>
      <c r="CH6" s="21">
        <f t="shared" si="9"/>
        <v>609.26</v>
      </c>
      <c r="CI6" s="21">
        <f t="shared" si="9"/>
        <v>326.17</v>
      </c>
      <c r="CJ6" s="21">
        <f t="shared" si="9"/>
        <v>336.93</v>
      </c>
      <c r="CK6" s="21">
        <f t="shared" si="9"/>
        <v>331.17</v>
      </c>
      <c r="CL6" s="20" t="str">
        <f>IF(CL7="","",IF(CL7="-","【-】","【"&amp;SUBSTITUTE(TEXT(CL7,"#,##0.00"),"-","△")&amp;"】"))</f>
        <v>【332.82】</v>
      </c>
      <c r="CM6" s="21">
        <f>IF(CM7="",NA(),CM7)</f>
        <v>18.29</v>
      </c>
      <c r="CN6" s="21">
        <f t="shared" ref="CN6:CV6" si="10">IF(CN7="",NA(),CN7)</f>
        <v>19.34</v>
      </c>
      <c r="CO6" s="21">
        <f t="shared" si="10"/>
        <v>19.59</v>
      </c>
      <c r="CP6" s="21">
        <f t="shared" si="10"/>
        <v>19.82</v>
      </c>
      <c r="CQ6" s="21">
        <f t="shared" si="10"/>
        <v>20.420000000000002</v>
      </c>
      <c r="CR6" s="21">
        <f t="shared" si="10"/>
        <v>54.73</v>
      </c>
      <c r="CS6" s="21">
        <f t="shared" si="10"/>
        <v>56.29</v>
      </c>
      <c r="CT6" s="21">
        <f t="shared" si="10"/>
        <v>46.45</v>
      </c>
      <c r="CU6" s="21">
        <f t="shared" si="10"/>
        <v>45.36</v>
      </c>
      <c r="CV6" s="21">
        <f t="shared" si="10"/>
        <v>45.93</v>
      </c>
      <c r="CW6" s="20" t="str">
        <f>IF(CW7="","",IF(CW7="-","【-】","【"&amp;SUBSTITUTE(TEXT(CW7,"#,##0.00"),"-","△")&amp;"】"))</f>
        <v>【46.29】</v>
      </c>
      <c r="CX6" s="21">
        <f>IF(CX7="",NA(),CX7)</f>
        <v>100</v>
      </c>
      <c r="CY6" s="21">
        <f t="shared" ref="CY6:DG6" si="11">IF(CY7="",NA(),CY7)</f>
        <v>100</v>
      </c>
      <c r="CZ6" s="21">
        <f t="shared" si="11"/>
        <v>100</v>
      </c>
      <c r="DA6" s="21">
        <f t="shared" si="11"/>
        <v>100</v>
      </c>
      <c r="DB6" s="21">
        <f t="shared" si="11"/>
        <v>100</v>
      </c>
      <c r="DC6" s="21">
        <f t="shared" si="11"/>
        <v>54.72</v>
      </c>
      <c r="DD6" s="21">
        <f t="shared" si="11"/>
        <v>54.06</v>
      </c>
      <c r="DE6" s="21">
        <f t="shared" si="11"/>
        <v>82.61</v>
      </c>
      <c r="DF6" s="21">
        <f t="shared" si="11"/>
        <v>82.21</v>
      </c>
      <c r="DG6" s="21">
        <f t="shared" si="11"/>
        <v>82.98</v>
      </c>
      <c r="DH6" s="20" t="str">
        <f>IF(DH7="","",IF(DH7="-","【-】","【"&amp;SUBSTITUTE(TEXT(DH7,"#,##0.00"),"-","△")&amp;"】"))</f>
        <v>【82.56】</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15555</v>
      </c>
      <c r="D7" s="23">
        <v>47</v>
      </c>
      <c r="E7" s="23">
        <v>18</v>
      </c>
      <c r="F7" s="23">
        <v>1</v>
      </c>
      <c r="G7" s="23">
        <v>0</v>
      </c>
      <c r="H7" s="23" t="s">
        <v>98</v>
      </c>
      <c r="I7" s="23" t="s">
        <v>99</v>
      </c>
      <c r="J7" s="23" t="s">
        <v>100</v>
      </c>
      <c r="K7" s="23" t="s">
        <v>101</v>
      </c>
      <c r="L7" s="23" t="s">
        <v>102</v>
      </c>
      <c r="M7" s="23" t="s">
        <v>103</v>
      </c>
      <c r="N7" s="24" t="s">
        <v>104</v>
      </c>
      <c r="O7" s="24" t="s">
        <v>105</v>
      </c>
      <c r="P7" s="24">
        <v>1.81</v>
      </c>
      <c r="Q7" s="24">
        <v>100</v>
      </c>
      <c r="R7" s="24">
        <v>2926</v>
      </c>
      <c r="S7" s="24">
        <v>18068</v>
      </c>
      <c r="T7" s="24">
        <v>1332.45</v>
      </c>
      <c r="U7" s="24">
        <v>13.56</v>
      </c>
      <c r="V7" s="24">
        <v>322</v>
      </c>
      <c r="W7" s="24">
        <v>1323.46</v>
      </c>
      <c r="X7" s="24">
        <v>0.24</v>
      </c>
      <c r="Y7" s="24">
        <v>87.05</v>
      </c>
      <c r="Z7" s="24">
        <v>88.68</v>
      </c>
      <c r="AA7" s="24">
        <v>75.03</v>
      </c>
      <c r="AB7" s="24">
        <v>67.760000000000005</v>
      </c>
      <c r="AC7" s="24">
        <v>86.02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7061.77</v>
      </c>
      <c r="BG7" s="24">
        <v>6839.2</v>
      </c>
      <c r="BH7" s="24">
        <v>6830.3</v>
      </c>
      <c r="BI7" s="24">
        <v>6960.73</v>
      </c>
      <c r="BJ7" s="24">
        <v>8430.7900000000009</v>
      </c>
      <c r="BK7" s="24">
        <v>860.05</v>
      </c>
      <c r="BL7" s="24">
        <v>745.86</v>
      </c>
      <c r="BM7" s="24">
        <v>783.21</v>
      </c>
      <c r="BN7" s="24">
        <v>902.04</v>
      </c>
      <c r="BO7" s="24">
        <v>992.16</v>
      </c>
      <c r="BP7" s="24">
        <v>967.97</v>
      </c>
      <c r="BQ7" s="24">
        <v>29.33</v>
      </c>
      <c r="BR7" s="24">
        <v>28.02</v>
      </c>
      <c r="BS7" s="24">
        <v>29.37</v>
      </c>
      <c r="BT7" s="24">
        <v>30.71</v>
      </c>
      <c r="BU7" s="24">
        <v>19.43</v>
      </c>
      <c r="BV7" s="24">
        <v>44.86</v>
      </c>
      <c r="BW7" s="24">
        <v>38.090000000000003</v>
      </c>
      <c r="BX7" s="24">
        <v>48.53</v>
      </c>
      <c r="BY7" s="24">
        <v>46.11</v>
      </c>
      <c r="BZ7" s="24">
        <v>45.55</v>
      </c>
      <c r="CA7" s="24">
        <v>46.2</v>
      </c>
      <c r="CB7" s="24">
        <v>724.02</v>
      </c>
      <c r="CC7" s="24">
        <v>764.85</v>
      </c>
      <c r="CD7" s="24">
        <v>735.77</v>
      </c>
      <c r="CE7" s="24">
        <v>695.25</v>
      </c>
      <c r="CF7" s="24">
        <v>917.07</v>
      </c>
      <c r="CG7" s="24">
        <v>496.36</v>
      </c>
      <c r="CH7" s="24">
        <v>609.26</v>
      </c>
      <c r="CI7" s="24">
        <v>326.17</v>
      </c>
      <c r="CJ7" s="24">
        <v>336.93</v>
      </c>
      <c r="CK7" s="24">
        <v>331.17</v>
      </c>
      <c r="CL7" s="24">
        <v>332.82</v>
      </c>
      <c r="CM7" s="24">
        <v>18.29</v>
      </c>
      <c r="CN7" s="24">
        <v>19.34</v>
      </c>
      <c r="CO7" s="24">
        <v>19.59</v>
      </c>
      <c r="CP7" s="24">
        <v>19.82</v>
      </c>
      <c r="CQ7" s="24">
        <v>20.420000000000002</v>
      </c>
      <c r="CR7" s="24">
        <v>54.73</v>
      </c>
      <c r="CS7" s="24">
        <v>56.29</v>
      </c>
      <c r="CT7" s="24">
        <v>46.45</v>
      </c>
      <c r="CU7" s="24">
        <v>45.36</v>
      </c>
      <c r="CV7" s="24">
        <v>45.93</v>
      </c>
      <c r="CW7" s="24">
        <v>46.29</v>
      </c>
      <c r="CX7" s="24">
        <v>100</v>
      </c>
      <c r="CY7" s="24">
        <v>100</v>
      </c>
      <c r="CZ7" s="24">
        <v>100</v>
      </c>
      <c r="DA7" s="24">
        <v>100</v>
      </c>
      <c r="DB7" s="24">
        <v>100</v>
      </c>
      <c r="DC7" s="24">
        <v>54.72</v>
      </c>
      <c r="DD7" s="24">
        <v>54.06</v>
      </c>
      <c r="DE7" s="24">
        <v>82.61</v>
      </c>
      <c r="DF7" s="24">
        <v>82.21</v>
      </c>
      <c r="DG7" s="24">
        <v>82.98</v>
      </c>
      <c r="DH7" s="24">
        <v>82.56</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新井　寛子</cp:lastModifiedBy>
  <cp:lastPrinted>2025-02-05T01:46:26Z</cp:lastPrinted>
  <dcterms:created xsi:type="dcterms:W3CDTF">2025-01-24T07:41:52Z</dcterms:created>
  <dcterms:modified xsi:type="dcterms:W3CDTF">2025-02-05T01:59:06Z</dcterms:modified>
  <cp:category/>
</cp:coreProperties>
</file>