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engaru.local\DATA\民生部\住民生活課\04 環境衛生担当\遠軽本所　【環境衛生】\009　個別排水事業　関係\H27以降\経営比較分析表\H29\01_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<sst xmlns="http://schemas.openxmlformats.org/spreadsheetml/2006/main" count="251" uniqueCount="126">
  <si>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</si>
  <si>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</si>
  <si>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</si>
  <si>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</si>
  <si>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</si>
  <si>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</si>
  <si>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</si>
  <si>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</si>
  <si>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</si>
  <si>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</si>
  <si>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</si>
  <si>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</si>
  <si>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</si>
  <si>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</si>
  <si>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</si>
  <si>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</si>
  <si>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</si>
  <si>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</si>
  <si>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</si>
  <si>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</si>
  <si>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</si>
  <si>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</si>
  <si>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</si>
  <si>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</si>
  <si>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</si>
  <si>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</si>
  <si>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</si>
  <si>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</si>
  <si>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</si>
  <si>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</si>
  <si>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</si>
  <si>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</si>
  <si>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</si>
  <si>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</si>
  <si>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</si>
  <si>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</si>
  <si>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</si>
  <si>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</si>
  <si>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</si>
  <si>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</si>
  <si>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</si>
  <si>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</si>
  <si>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</si>
  <si>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</si>
  <si>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</si>
  <si>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</si>
  <si>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</si>
  <si>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</si>
  <si>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</si>
  <si>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</si>
  <si>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</si>
  <si>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</si>
  <si>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</si>
  <si>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</si>
  <si>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</si>
  <si>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</si>
  <si>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</si>
  <si>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</si>
  <si>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</si>
  <si>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</si>
  <si>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</si>
  <si>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</si>
  <si>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</si>
  <si>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</si>
  <si>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</si>
  <si>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</si>
  <si>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</si>
  <si>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</si>
  <si>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</si>
  <si>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</si>
  <si>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</si>
  <si>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</si>
  <si>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</si>
  <si>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</si>
  <si>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</si>
  <si>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</si>
  <si>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</si>
  <si>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</si>
  <si>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</si>
  <si>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</si>
  <si>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</si>
  <si>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</si>
  <si>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</si>
  <si>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</si>
  <si>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</si>
  <si>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</si>
  <si>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</si>
  <si>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</si>
  <si>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</si>
  <si>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</si>
  <si>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</si>
  <si>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</si>
  <si>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</si>
  <si>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</si>
  <si>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</si>
  <si>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</si>
  <si>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</si>
  <si>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</si>
  <si>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</si>
  <si>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</si>
  <si>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</si>
  <si>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</si>
  <si>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</si>
  <si>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</si>
  <si>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</si>
  <si>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</si>
  <si>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</si>
  <si>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</si>
  <si>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</si>
  <si>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</si>
  <si>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遠軽町</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</si>
  <si>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</si>
  <si>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</si>
  <si>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</si>
  <si>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</si>
  <si>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</si>
  <si>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</si>
  <si>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</si>
  <si>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</si>
  <si>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</si>
  <si>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</si>
  <si>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</si>
  <si>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平成18年度から個別排水処理施設整備事業を開始しているため、現段階で老朽化は進んでいるとは言えないが、浄化槽の耐用年数等を踏まえ、将来の施設の更新等について検討する必要がある。</t>
    <rPh sb="31" eb="34">
      <t>ゲンダンカイ</t>
    </rPh>
    <rPh sb="46" eb="47">
      <t>イ</t>
    </rPh>
    <phoneticPr fontId="4"/>
  </si>
  <si>
    <t>　平成18年度から個別排水処理整備事業を開始し、丸瀬布及び白滝地区の公共下水道処理区外の合併処理浄化槽の設置による生活環境保全を図ってきた。
　平成27年度に遠軽町生活排水処理基本計画を策定し、遠軽及び生田原地区を公共下水道区外を事業対象区域としたため、平成28年度より建設改良費及び維持管理費、地方債償還金が増加している。
　計画期間が平成37年度までとなっているため、今後も経費の増加が見込まれるが、経営の健全性及び効率性を踏まえたうえで事業を推進していく。</t>
    <rPh sb="202" eb="204">
      <t>ケイエイ</t>
    </rPh>
    <rPh sb="205" eb="208">
      <t>ケンゼンセイ</t>
    </rPh>
    <rPh sb="208" eb="209">
      <t>オヨ</t>
    </rPh>
    <rPh sb="210" eb="212">
      <t>コウリツ</t>
    </rPh>
    <rPh sb="212" eb="213">
      <t>セイ</t>
    </rPh>
    <rPh sb="214" eb="215">
      <t>フ</t>
    </rPh>
    <rPh sb="221" eb="223">
      <t>ジギョウ</t>
    </rPh>
    <rPh sb="224" eb="226">
      <t>スイシン</t>
    </rPh>
    <phoneticPr fontId="4"/>
  </si>
  <si>
    <t>　平成27年度に生活排水処理基本計画を策定し、翌平成28年度より対象区域を拡大したことにより、合併処理浄化槽の設置基数が増加している。これにともない債務残高が増加しており、経費回収率も減少していることから、使用料金体系の検討が必要と思われる。
　水洗化率については、今後も事業を推進することにより、下水道処理区域外の浄化槽人口の増加が見込まれることから、更なる個別排水処理施設の整備を推進する。</t>
    <rPh sb="1" eb="3">
      <t>ヘイセイ</t>
    </rPh>
    <rPh sb="5" eb="7">
      <t>ネンド</t>
    </rPh>
    <rPh sb="8" eb="18">
      <t>セイカツハイスイショリキホンケイカク</t>
    </rPh>
    <rPh sb="19" eb="21">
      <t>サクテイ</t>
    </rPh>
    <rPh sb="23" eb="24">
      <t>ヨク</t>
    </rPh>
    <rPh sb="24" eb="26">
      <t>ヘイセイ</t>
    </rPh>
    <rPh sb="28" eb="30">
      <t>ネンド</t>
    </rPh>
    <rPh sb="32" eb="34">
      <t>タイショウ</t>
    </rPh>
    <rPh sb="34" eb="36">
      <t>クイキ</t>
    </rPh>
    <rPh sb="37" eb="39">
      <t>カクダイ</t>
    </rPh>
    <rPh sb="47" eb="49">
      <t>ガッペイ</t>
    </rPh>
    <rPh sb="49" eb="51">
      <t>ショリ</t>
    </rPh>
    <rPh sb="51" eb="54">
      <t>ジョウカソウ</t>
    </rPh>
    <rPh sb="55" eb="57">
      <t>セッチ</t>
    </rPh>
    <rPh sb="57" eb="59">
      <t>キスウ</t>
    </rPh>
    <rPh sb="60" eb="62">
      <t>ゾウカ</t>
    </rPh>
    <rPh sb="74" eb="76">
      <t>サイム</t>
    </rPh>
    <rPh sb="76" eb="78">
      <t>ザンダカ</t>
    </rPh>
    <rPh sb="79" eb="81">
      <t>ゾウカ</t>
    </rPh>
    <rPh sb="86" eb="88">
      <t>ケイヒ</t>
    </rPh>
    <rPh sb="88" eb="90">
      <t>カイシュウ</t>
    </rPh>
    <rPh sb="90" eb="91">
      <t>リツ</t>
    </rPh>
    <rPh sb="92" eb="94">
      <t>ゲンショウ</t>
    </rPh>
    <rPh sb="103" eb="105">
      <t>シヨウ</t>
    </rPh>
    <rPh sb="105" eb="107">
      <t>リョウキン</t>
    </rPh>
    <rPh sb="107" eb="109">
      <t>タイケイ</t>
    </rPh>
    <rPh sb="110" eb="112">
      <t>ケントウ</t>
    </rPh>
    <rPh sb="113" eb="115">
      <t>ヒツヨウ</t>
    </rPh>
    <rPh sb="116" eb="117">
      <t>オモ</t>
    </rPh>
    <rPh sb="123" eb="126">
      <t>スイセンカ</t>
    </rPh>
    <rPh sb="126" eb="127">
      <t>リツ</t>
    </rPh>
    <rPh sb="133" eb="135">
      <t>コンゴ</t>
    </rPh>
    <rPh sb="136" eb="138">
      <t>ジギョウ</t>
    </rPh>
    <rPh sb="139" eb="141">
      <t>スイシン</t>
    </rPh>
    <rPh sb="149" eb="152">
      <t>ゲスイドウ</t>
    </rPh>
    <rPh sb="152" eb="154">
      <t>ショリ</t>
    </rPh>
    <rPh sb="154" eb="156">
      <t>クイキ</t>
    </rPh>
    <rPh sb="156" eb="157">
      <t>ガイ</t>
    </rPh>
    <rPh sb="158" eb="161">
      <t>ジョウカソウ</t>
    </rPh>
    <rPh sb="161" eb="163">
      <t>ジンコウ</t>
    </rPh>
    <rPh sb="164" eb="166">
      <t>ゾウカ</t>
    </rPh>
    <rPh sb="167" eb="169">
      <t>ミコ</t>
    </rPh>
    <rPh sb="177" eb="178">
      <t>サラ</t>
    </rPh>
    <rPh sb="180" eb="182">
      <t>コベツ</t>
    </rPh>
    <rPh sb="182" eb="184">
      <t>ハイスイ</t>
    </rPh>
    <rPh sb="184" eb="186">
      <t>ショリ</t>
    </rPh>
    <rPh sb="186" eb="188">
      <t>シセツ</t>
    </rPh>
    <rPh sb="189" eb="191">
      <t>セイビ</t>
    </rPh>
    <rPh sb="192" eb="194">
      <t>スイシン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</si>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</sst>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501536"/>
        <c:axId val="22250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2501536"/>
        <c:axId val="222500360"/>
      </c:lineChart>
      <c:dateAx>
        <c:axId val="222501536"/>
        <c:scaling>
          <c:orientation val="minMax"/>
        </c:scaling>
        <c:delete val="1"/>
        <c:axPos val="b"/>
        <c:numFmt formatCode="ge" sourceLinked="1"/>
        <c:majorTickMark val="none"/>
        <c:minorTickMark val="none"/>
        <c:tickLblPos val="none"/>
        <c:crossAx val="222500360"/>
        <c:crosses val="autoZero"/>
        <c:auto val="1"/>
        <c:lblOffset val="100"/>
        <c:baseTimeUnit val="years"/>
      </c:dateAx>
      <c:valAx>
        <c:axId val="22250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24.44</c:v>
                </c:pt>
                <c:pt idx="1">
                  <c:v>23.4</c:v>
                </c:pt>
                <c:pt idx="2">
                  <c:v>22.64</c:v>
                </c:pt>
                <c:pt idx="3">
                  <c:v>23.64</c:v>
                </c:pt>
                <c:pt idx="4">
                  <c:v>15.12</c:v>
                </c:pt>
              </c:numCache>
            </c:numRef>
          </c:val>
        </c:ser>
        <c:dLbls>
          <c:showLegendKey val="0"/>
          <c:showVal val="0"/>
          <c:showCatName val="0"/>
          <c:showSerName val="0"/>
          <c:showPercent val="0"/>
          <c:showBubbleSize val="0"/>
        </c:dLbls>
        <c:gapWidth val="150"/>
        <c:axId val="224211480"/>
        <c:axId val="2242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224211480"/>
        <c:axId val="224211872"/>
      </c:lineChart>
      <c:dateAx>
        <c:axId val="224211480"/>
        <c:scaling>
          <c:orientation val="minMax"/>
        </c:scaling>
        <c:delete val="1"/>
        <c:axPos val="b"/>
        <c:numFmt formatCode="ge" sourceLinked="1"/>
        <c:majorTickMark val="none"/>
        <c:minorTickMark val="none"/>
        <c:tickLblPos val="none"/>
        <c:crossAx val="224211872"/>
        <c:crosses val="autoZero"/>
        <c:auto val="1"/>
        <c:lblOffset val="100"/>
        <c:baseTimeUnit val="years"/>
      </c:dateAx>
      <c:valAx>
        <c:axId val="2242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1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20.25</c:v>
                </c:pt>
                <c:pt idx="1">
                  <c:v>23.88</c:v>
                </c:pt>
                <c:pt idx="2">
                  <c:v>27.59</c:v>
                </c:pt>
                <c:pt idx="3">
                  <c:v>31.91</c:v>
                </c:pt>
                <c:pt idx="4">
                  <c:v>51.89</c:v>
                </c:pt>
              </c:numCache>
            </c:numRef>
          </c:val>
        </c:ser>
        <c:dLbls>
          <c:showLegendKey val="0"/>
          <c:showVal val="0"/>
          <c:showCatName val="0"/>
          <c:showSerName val="0"/>
          <c:showPercent val="0"/>
          <c:showBubbleSize val="0"/>
        </c:dLbls>
        <c:gapWidth val="150"/>
        <c:axId val="224213048"/>
        <c:axId val="2242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224213048"/>
        <c:axId val="224213440"/>
      </c:lineChart>
      <c:dateAx>
        <c:axId val="224213048"/>
        <c:scaling>
          <c:orientation val="minMax"/>
        </c:scaling>
        <c:delete val="1"/>
        <c:axPos val="b"/>
        <c:numFmt formatCode="ge" sourceLinked="1"/>
        <c:majorTickMark val="none"/>
        <c:minorTickMark val="none"/>
        <c:tickLblPos val="none"/>
        <c:crossAx val="224213440"/>
        <c:crosses val="autoZero"/>
        <c:auto val="1"/>
        <c:lblOffset val="100"/>
        <c:baseTimeUnit val="years"/>
      </c:dateAx>
      <c:valAx>
        <c:axId val="2242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1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78.86</c:v>
                </c:pt>
                <c:pt idx="1">
                  <c:v>78.930000000000007</c:v>
                </c:pt>
                <c:pt idx="2">
                  <c:v>75.67</c:v>
                </c:pt>
                <c:pt idx="3">
                  <c:v>75.650000000000006</c:v>
                </c:pt>
                <c:pt idx="4">
                  <c:v>71.41</c:v>
                </c:pt>
              </c:numCache>
            </c:numRef>
          </c:val>
        </c:ser>
        <c:dLbls>
          <c:showLegendKey val="0"/>
          <c:showVal val="0"/>
          <c:showCatName val="0"/>
          <c:showSerName val="0"/>
          <c:showPercent val="0"/>
          <c:showBubbleSize val="0"/>
        </c:dLbls>
        <c:gapWidth val="150"/>
        <c:axId val="222502320"/>
        <c:axId val="22250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502320"/>
        <c:axId val="222502712"/>
      </c:lineChart>
      <c:dateAx>
        <c:axId val="222502320"/>
        <c:scaling>
          <c:orientation val="minMax"/>
        </c:scaling>
        <c:delete val="1"/>
        <c:axPos val="b"/>
        <c:numFmt formatCode="ge" sourceLinked="1"/>
        <c:majorTickMark val="none"/>
        <c:minorTickMark val="none"/>
        <c:tickLblPos val="none"/>
        <c:crossAx val="222502712"/>
        <c:crosses val="autoZero"/>
        <c:auto val="1"/>
        <c:lblOffset val="100"/>
        <c:baseTimeUnit val="years"/>
      </c:dateAx>
      <c:valAx>
        <c:axId val="22250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0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503888"/>
        <c:axId val="22250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503888"/>
        <c:axId val="222504280"/>
      </c:lineChart>
      <c:dateAx>
        <c:axId val="222503888"/>
        <c:scaling>
          <c:orientation val="minMax"/>
        </c:scaling>
        <c:delete val="1"/>
        <c:axPos val="b"/>
        <c:numFmt formatCode="ge" sourceLinked="1"/>
        <c:majorTickMark val="none"/>
        <c:minorTickMark val="none"/>
        <c:tickLblPos val="none"/>
        <c:crossAx val="222504280"/>
        <c:crosses val="autoZero"/>
        <c:auto val="1"/>
        <c:lblOffset val="100"/>
        <c:baseTimeUnit val="years"/>
      </c:dateAx>
      <c:valAx>
        <c:axId val="22250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0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955016"/>
        <c:axId val="22395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955016"/>
        <c:axId val="223955408"/>
      </c:lineChart>
      <c:dateAx>
        <c:axId val="223955016"/>
        <c:scaling>
          <c:orientation val="minMax"/>
        </c:scaling>
        <c:delete val="1"/>
        <c:axPos val="b"/>
        <c:numFmt formatCode="ge" sourceLinked="1"/>
        <c:majorTickMark val="none"/>
        <c:minorTickMark val="none"/>
        <c:tickLblPos val="none"/>
        <c:crossAx val="223955408"/>
        <c:crosses val="autoZero"/>
        <c:auto val="1"/>
        <c:lblOffset val="100"/>
        <c:baseTimeUnit val="years"/>
      </c:dateAx>
      <c:valAx>
        <c:axId val="22395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956584"/>
        <c:axId val="22395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956584"/>
        <c:axId val="223956976"/>
      </c:lineChart>
      <c:dateAx>
        <c:axId val="223956584"/>
        <c:scaling>
          <c:orientation val="minMax"/>
        </c:scaling>
        <c:delete val="1"/>
        <c:axPos val="b"/>
        <c:numFmt formatCode="ge" sourceLinked="1"/>
        <c:majorTickMark val="none"/>
        <c:minorTickMark val="none"/>
        <c:tickLblPos val="none"/>
        <c:crossAx val="223956976"/>
        <c:crosses val="autoZero"/>
        <c:auto val="1"/>
        <c:lblOffset val="100"/>
        <c:baseTimeUnit val="years"/>
      </c:dateAx>
      <c:valAx>
        <c:axId val="22395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958544"/>
        <c:axId val="22395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958544"/>
        <c:axId val="223958936"/>
      </c:lineChart>
      <c:dateAx>
        <c:axId val="223958544"/>
        <c:scaling>
          <c:orientation val="minMax"/>
        </c:scaling>
        <c:delete val="1"/>
        <c:axPos val="b"/>
        <c:numFmt formatCode="ge" sourceLinked="1"/>
        <c:majorTickMark val="none"/>
        <c:minorTickMark val="none"/>
        <c:tickLblPos val="none"/>
        <c:crossAx val="223958936"/>
        <c:crosses val="autoZero"/>
        <c:auto val="1"/>
        <c:lblOffset val="100"/>
        <c:baseTimeUnit val="years"/>
      </c:dateAx>
      <c:valAx>
        <c:axId val="22395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9263.93</c:v>
                </c:pt>
              </c:numCache>
            </c:numRef>
          </c:val>
        </c:ser>
        <c:dLbls>
          <c:showLegendKey val="0"/>
          <c:showVal val="0"/>
          <c:showCatName val="0"/>
          <c:showSerName val="0"/>
          <c:showPercent val="0"/>
          <c:showBubbleSize val="0"/>
        </c:dLbls>
        <c:gapWidth val="150"/>
        <c:axId val="223960112"/>
        <c:axId val="22396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223960112"/>
        <c:axId val="223960504"/>
      </c:lineChart>
      <c:dateAx>
        <c:axId val="223960112"/>
        <c:scaling>
          <c:orientation val="minMax"/>
        </c:scaling>
        <c:delete val="1"/>
        <c:axPos val="b"/>
        <c:numFmt formatCode="ge" sourceLinked="1"/>
        <c:majorTickMark val="none"/>
        <c:minorTickMark val="none"/>
        <c:tickLblPos val="none"/>
        <c:crossAx val="223960504"/>
        <c:crosses val="autoZero"/>
        <c:auto val="1"/>
        <c:lblOffset val="100"/>
        <c:baseTimeUnit val="years"/>
      </c:dateAx>
      <c:valAx>
        <c:axId val="22396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6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50.19</c:v>
                </c:pt>
                <c:pt idx="1">
                  <c:v>49.82</c:v>
                </c:pt>
                <c:pt idx="2">
                  <c:v>46.04</c:v>
                </c:pt>
                <c:pt idx="3">
                  <c:v>46.02</c:v>
                </c:pt>
                <c:pt idx="4">
                  <c:v>39.76</c:v>
                </c:pt>
              </c:numCache>
            </c:numRef>
          </c:val>
        </c:ser>
        <c:dLbls>
          <c:showLegendKey val="0"/>
          <c:showVal val="0"/>
          <c:showCatName val="0"/>
          <c:showSerName val="0"/>
          <c:showPercent val="0"/>
          <c:showBubbleSize val="0"/>
        </c:dLbls>
        <c:gapWidth val="150"/>
        <c:axId val="223958152"/>
        <c:axId val="22396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223958152"/>
        <c:axId val="223961680"/>
      </c:lineChart>
      <c:dateAx>
        <c:axId val="223958152"/>
        <c:scaling>
          <c:orientation val="minMax"/>
        </c:scaling>
        <c:delete val="1"/>
        <c:axPos val="b"/>
        <c:numFmt formatCode="ge" sourceLinked="1"/>
        <c:majorTickMark val="none"/>
        <c:minorTickMark val="none"/>
        <c:tickLblPos val="none"/>
        <c:crossAx val="223961680"/>
        <c:crosses val="autoZero"/>
        <c:auto val="1"/>
        <c:lblOffset val="100"/>
        <c:baseTimeUnit val="years"/>
      </c:dateAx>
      <c:valAx>
        <c:axId val="22396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333.25</c:v>
                </c:pt>
                <c:pt idx="1">
                  <c:v>334.88</c:v>
                </c:pt>
                <c:pt idx="2">
                  <c:v>379.96</c:v>
                </c:pt>
                <c:pt idx="3">
                  <c:v>379.57</c:v>
                </c:pt>
                <c:pt idx="4">
                  <c:v>431.45</c:v>
                </c:pt>
              </c:numCache>
            </c:numRef>
          </c:val>
        </c:ser>
        <c:dLbls>
          <c:showLegendKey val="0"/>
          <c:showVal val="0"/>
          <c:showCatName val="0"/>
          <c:showSerName val="0"/>
          <c:showPercent val="0"/>
          <c:showBubbleSize val="0"/>
        </c:dLbls>
        <c:gapWidth val="150"/>
        <c:axId val="223954624"/>
        <c:axId val="2242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223954624"/>
        <c:axId val="224210304"/>
      </c:lineChart>
      <c:dateAx>
        <c:axId val="223954624"/>
        <c:scaling>
          <c:orientation val="minMax"/>
        </c:scaling>
        <c:delete val="1"/>
        <c:axPos val="b"/>
        <c:numFmt formatCode="ge" sourceLinked="1"/>
        <c:majorTickMark val="none"/>
        <c:minorTickMark val="none"/>
        <c:tickLblPos val="none"/>
        <c:crossAx val="224210304"/>
        <c:crosses val="autoZero"/>
        <c:auto val="1"/>
        <c:lblOffset val="100"/>
        <c:baseTimeUnit val="years"/>
      </c:dateAx>
      <c:valAx>
        <c:axId val="224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北海道　遠軽町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
        <v>125</v>
      </c>
      <c r="AE8" s="49"/>
      <c r="AF8" s="49"/>
      <c r="AG8" s="49"/>
      <c r="AH8" s="49"/>
      <c r="AI8" s="49"/>
      <c r="AJ8" s="49"/>
      <c r="AK8" s="4"/>
      <c r="AL8" s="50">
        <f>データ!S6</f>
        <v>20717</v>
      </c>
      <c r="AM8" s="50"/>
      <c r="AN8" s="50"/>
      <c r="AO8" s="50"/>
      <c r="AP8" s="50"/>
      <c r="AQ8" s="50"/>
      <c r="AR8" s="50"/>
      <c r="AS8" s="50"/>
      <c r="AT8" s="45">
        <f>データ!T6</f>
        <v>1332.45</v>
      </c>
      <c r="AU8" s="45"/>
      <c r="AV8" s="45"/>
      <c r="AW8" s="45"/>
      <c r="AX8" s="45"/>
      <c r="AY8" s="45"/>
      <c r="AZ8" s="45"/>
      <c r="BA8" s="45"/>
      <c r="BB8" s="45">
        <f>データ!U6</f>
        <v>15.55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1.04</v>
      </c>
      <c r="Q10" s="45"/>
      <c r="R10" s="45"/>
      <c r="S10" s="45"/>
      <c r="T10" s="45"/>
      <c r="U10" s="45"/>
      <c r="V10" s="45"/>
      <c r="W10" s="45">
        <f>データ!Q6</f>
        <v>100</v>
      </c>
      <c r="X10" s="45"/>
      <c r="Y10" s="45"/>
      <c r="Z10" s="45"/>
      <c r="AA10" s="45"/>
      <c r="AB10" s="45"/>
      <c r="AC10" s="45"/>
      <c r="AD10" s="50">
        <f>データ!R6</f>
        <v>2872</v>
      </c>
      <c r="AE10" s="50"/>
      <c r="AF10" s="50"/>
      <c r="AG10" s="50"/>
      <c r="AH10" s="50"/>
      <c r="AI10" s="50"/>
      <c r="AJ10" s="50"/>
      <c r="AK10" s="2"/>
      <c r="AL10" s="50">
        <f>データ!V6</f>
        <v>212</v>
      </c>
      <c r="AM10" s="50"/>
      <c r="AN10" s="50"/>
      <c r="AO10" s="50"/>
      <c r="AP10" s="50"/>
      <c r="AQ10" s="50"/>
      <c r="AR10" s="50"/>
      <c r="AS10" s="50"/>
      <c r="AT10" s="45">
        <f>データ!W6</f>
        <v>7.55</v>
      </c>
      <c r="AU10" s="45"/>
      <c r="AV10" s="45"/>
      <c r="AW10" s="45"/>
      <c r="AX10" s="45"/>
      <c r="AY10" s="45"/>
      <c r="AZ10" s="45"/>
      <c r="BA10" s="45"/>
      <c r="BB10" s="45">
        <f>データ!X6</f>
        <v>28.08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15555</v>
      </c>
      <c r="D6" s="33">
        <f t="shared" si="3"/>
        <v>47</v>
      </c>
      <c r="E6" s="33">
        <f t="shared" si="3"/>
        <v>18</v>
      </c>
      <c r="F6" s="33">
        <f t="shared" si="3"/>
        <v>1</v>
      </c>
      <c r="G6" s="33">
        <f t="shared" si="3"/>
        <v>0</v>
      </c>
      <c r="H6" s="33" t="str">
        <f t="shared" si="3"/>
        <v>北海道　遠軽町</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1.04</v>
      </c>
      <c r="Q6" s="34">
        <f t="shared" si="3"/>
        <v>100</v>
      </c>
      <c r="R6" s="34">
        <f t="shared" si="3"/>
        <v>2872</v>
      </c>
      <c r="S6" s="34">
        <f t="shared" si="3"/>
        <v>20717</v>
      </c>
      <c r="T6" s="34">
        <f t="shared" si="3"/>
        <v>1332.45</v>
      </c>
      <c r="U6" s="34">
        <f t="shared" si="3"/>
        <v>15.55</v>
      </c>
      <c r="V6" s="34">
        <f t="shared" si="3"/>
        <v>212</v>
      </c>
      <c r="W6" s="34">
        <f t="shared" si="3"/>
        <v>7.55</v>
      </c>
      <c r="X6" s="34">
        <f t="shared" si="3"/>
        <v>28.08</v>
      </c>
      <c r="Y6" s="35">
        <f>IF(Y7="",NA(),Y7)</f>
        <v>78.86</v>
      </c>
      <c r="Z6" s="35">
        <f t="shared" ref="Z6:AH6" si="4">IF(Z7="",NA(),Z7)</f>
        <v>78.930000000000007</v>
      </c>
      <c r="AA6" s="35">
        <f t="shared" si="4"/>
        <v>75.67</v>
      </c>
      <c r="AB6" s="35">
        <f t="shared" si="4"/>
        <v>75.650000000000006</v>
      </c>
      <c r="AC6" s="35">
        <f t="shared" si="4"/>
        <v>71.41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9263.93</v>
      </c>
      <c r="BK6" s="35">
        <f t="shared" si="7"/>
        <v>862.78</v>
      </c>
      <c r="BL6" s="35">
        <f t="shared" si="7"/>
        <v>803.29</v>
      </c>
      <c r="BM6" s="35">
        <f t="shared" si="7"/>
        <v>760.12</v>
      </c>
      <c r="BN6" s="35">
        <f t="shared" si="7"/>
        <v>492.59</v>
      </c>
      <c r="BO6" s="35">
        <f t="shared" si="7"/>
        <v>503.8</v>
      </c>
      <c r="BP6" s="34" t="str">
        <f>IF(BP7="","",IF(BP7="-","【-】","【"&amp;SUBSTITUTE(TEXT(BP7,"#,##0.00"),"-","△")&amp;"】"))</f>
        <v>【559.52】</v>
      </c>
      <c r="BQ6" s="35">
        <f>IF(BQ7="",NA(),BQ7)</f>
        <v>50.19</v>
      </c>
      <c r="BR6" s="35">
        <f t="shared" ref="BR6:BZ6" si="8">IF(BR7="",NA(),BR7)</f>
        <v>49.82</v>
      </c>
      <c r="BS6" s="35">
        <f t="shared" si="8"/>
        <v>46.04</v>
      </c>
      <c r="BT6" s="35">
        <f t="shared" si="8"/>
        <v>46.02</v>
      </c>
      <c r="BU6" s="35">
        <f t="shared" si="8"/>
        <v>39.76</v>
      </c>
      <c r="BV6" s="35">
        <f t="shared" si="8"/>
        <v>54.55</v>
      </c>
      <c r="BW6" s="35">
        <f t="shared" si="8"/>
        <v>56.63</v>
      </c>
      <c r="BX6" s="35">
        <f t="shared" si="8"/>
        <v>50.17</v>
      </c>
      <c r="BY6" s="35">
        <f t="shared" si="8"/>
        <v>46.53</v>
      </c>
      <c r="BZ6" s="35">
        <f t="shared" si="8"/>
        <v>51.58</v>
      </c>
      <c r="CA6" s="34" t="str">
        <f>IF(CA7="","",IF(CA7="-","【-】","【"&amp;SUBSTITUTE(TEXT(CA7,"#,##0.00"),"-","△")&amp;"】"))</f>
        <v>【52.20】</v>
      </c>
      <c r="CB6" s="35">
        <f>IF(CB7="",NA(),CB7)</f>
        <v>333.25</v>
      </c>
      <c r="CC6" s="35">
        <f t="shared" ref="CC6:CK6" si="9">IF(CC7="",NA(),CC7)</f>
        <v>334.88</v>
      </c>
      <c r="CD6" s="35">
        <f t="shared" si="9"/>
        <v>379.96</v>
      </c>
      <c r="CE6" s="35">
        <f t="shared" si="9"/>
        <v>379.57</v>
      </c>
      <c r="CF6" s="35">
        <f t="shared" si="9"/>
        <v>431.45</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24.44</v>
      </c>
      <c r="CN6" s="35">
        <f t="shared" ref="CN6:CV6" si="10">IF(CN7="",NA(),CN7)</f>
        <v>23.4</v>
      </c>
      <c r="CO6" s="35">
        <f t="shared" si="10"/>
        <v>22.64</v>
      </c>
      <c r="CP6" s="35">
        <f t="shared" si="10"/>
        <v>23.64</v>
      </c>
      <c r="CQ6" s="35">
        <f t="shared" si="10"/>
        <v>15.12</v>
      </c>
      <c r="CR6" s="35">
        <f t="shared" si="10"/>
        <v>58.58</v>
      </c>
      <c r="CS6" s="35">
        <f t="shared" si="10"/>
        <v>58.82</v>
      </c>
      <c r="CT6" s="35">
        <f t="shared" si="10"/>
        <v>51.54</v>
      </c>
      <c r="CU6" s="35">
        <f t="shared" si="10"/>
        <v>44.84</v>
      </c>
      <c r="CV6" s="35">
        <f t="shared" si="10"/>
        <v>41.51</v>
      </c>
      <c r="CW6" s="34" t="str">
        <f>IF(CW7="","",IF(CW7="-","【-】","【"&amp;SUBSTITUTE(TEXT(CW7,"#,##0.00"),"-","△")&amp;"】"))</f>
        <v>【122.90】</v>
      </c>
      <c r="CX6" s="35">
        <f>IF(CX7="",NA(),CX7)</f>
        <v>20.25</v>
      </c>
      <c r="CY6" s="35">
        <f t="shared" ref="CY6:DG6" si="11">IF(CY7="",NA(),CY7)</f>
        <v>23.88</v>
      </c>
      <c r="CZ6" s="35">
        <f t="shared" si="11"/>
        <v>27.59</v>
      </c>
      <c r="DA6" s="35">
        <f t="shared" si="11"/>
        <v>31.91</v>
      </c>
      <c r="DB6" s="35">
        <f t="shared" si="11"/>
        <v>51.89</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15555</v>
      </c>
      <c r="D7" s="37">
        <v>47</v>
      </c>
      <c r="E7" s="37">
        <v>18</v>
      </c>
      <c r="F7" s="37">
        <v>1</v>
      </c>
      <c r="G7" s="37">
        <v>0</v>
      </c>
      <c r="H7" s="37" t="s">
        <v>110</v>
      </c>
      <c r="I7" s="37" t="s">
        <v>111</v>
      </c>
      <c r="J7" s="37" t="s">
        <v>112</v>
      </c>
      <c r="K7" s="37" t="s">
        <v>113</v>
      </c>
      <c r="L7" s="37" t="s">
        <v>114</v>
      </c>
      <c r="M7" s="37"/>
      <c r="N7" s="38" t="s">
        <v>115</v>
      </c>
      <c r="O7" s="38" t="s">
        <v>116</v>
      </c>
      <c r="P7" s="38">
        <v>1.04</v>
      </c>
      <c r="Q7" s="38">
        <v>100</v>
      </c>
      <c r="R7" s="38">
        <v>2872</v>
      </c>
      <c r="S7" s="38">
        <v>20717</v>
      </c>
      <c r="T7" s="38">
        <v>1332.45</v>
      </c>
      <c r="U7" s="38">
        <v>15.55</v>
      </c>
      <c r="V7" s="38">
        <v>212</v>
      </c>
      <c r="W7" s="38">
        <v>7.55</v>
      </c>
      <c r="X7" s="38">
        <v>28.08</v>
      </c>
      <c r="Y7" s="38">
        <v>78.86</v>
      </c>
      <c r="Z7" s="38">
        <v>78.930000000000007</v>
      </c>
      <c r="AA7" s="38">
        <v>75.67</v>
      </c>
      <c r="AB7" s="38">
        <v>75.650000000000006</v>
      </c>
      <c r="AC7" s="38">
        <v>71.41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9263.93</v>
      </c>
      <c r="BK7" s="38">
        <v>862.78</v>
      </c>
      <c r="BL7" s="38">
        <v>803.29</v>
      </c>
      <c r="BM7" s="38">
        <v>760.12</v>
      </c>
      <c r="BN7" s="38">
        <v>492.59</v>
      </c>
      <c r="BO7" s="38">
        <v>503.8</v>
      </c>
      <c r="BP7" s="38">
        <v>559.52</v>
      </c>
      <c r="BQ7" s="38">
        <v>50.19</v>
      </c>
      <c r="BR7" s="38">
        <v>49.82</v>
      </c>
      <c r="BS7" s="38">
        <v>46.04</v>
      </c>
      <c r="BT7" s="38">
        <v>46.02</v>
      </c>
      <c r="BU7" s="38">
        <v>39.76</v>
      </c>
      <c r="BV7" s="38">
        <v>54.55</v>
      </c>
      <c r="BW7" s="38">
        <v>56.63</v>
      </c>
      <c r="BX7" s="38">
        <v>50.17</v>
      </c>
      <c r="BY7" s="38">
        <v>46.53</v>
      </c>
      <c r="BZ7" s="38">
        <v>51.58</v>
      </c>
      <c r="CA7" s="38">
        <v>52.2</v>
      </c>
      <c r="CB7" s="38">
        <v>333.25</v>
      </c>
      <c r="CC7" s="38">
        <v>334.88</v>
      </c>
      <c r="CD7" s="38">
        <v>379.96</v>
      </c>
      <c r="CE7" s="38">
        <v>379.57</v>
      </c>
      <c r="CF7" s="38">
        <v>431.45</v>
      </c>
      <c r="CG7" s="38">
        <v>275.64999999999998</v>
      </c>
      <c r="CH7" s="38">
        <v>272.66000000000003</v>
      </c>
      <c r="CI7" s="38">
        <v>329.08</v>
      </c>
      <c r="CJ7" s="38">
        <v>373.71</v>
      </c>
      <c r="CK7" s="38">
        <v>333.58</v>
      </c>
      <c r="CL7" s="38">
        <v>295.2</v>
      </c>
      <c r="CM7" s="38">
        <v>24.44</v>
      </c>
      <c r="CN7" s="38">
        <v>23.4</v>
      </c>
      <c r="CO7" s="38">
        <v>22.64</v>
      </c>
      <c r="CP7" s="38">
        <v>23.64</v>
      </c>
      <c r="CQ7" s="38">
        <v>15.12</v>
      </c>
      <c r="CR7" s="38">
        <v>58.58</v>
      </c>
      <c r="CS7" s="38">
        <v>58.82</v>
      </c>
      <c r="CT7" s="38">
        <v>51.54</v>
      </c>
      <c r="CU7" s="38">
        <v>44.84</v>
      </c>
      <c r="CV7" s="38">
        <v>41.51</v>
      </c>
      <c r="CW7" s="38">
        <v>122.9</v>
      </c>
      <c r="CX7" s="38">
        <v>20.25</v>
      </c>
      <c r="CY7" s="38">
        <v>23.88</v>
      </c>
      <c r="CZ7" s="38">
        <v>27.59</v>
      </c>
      <c r="DA7" s="38">
        <v>31.91</v>
      </c>
      <c r="DB7" s="38">
        <v>51.89</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関口 徹</cp:lastModifiedBy>
  <cp:lastPrinted>2018-02-27T05:19:20Z</cp:lastPrinted>
  <dcterms:created xsi:type="dcterms:W3CDTF">2017-12-25T02:42:48Z</dcterms:created>
  <dcterms:modified xsi:type="dcterms:W3CDTF">2018-02-27T05:19:23Z</dcterms:modified>
  <cp:category/>
</cp:coreProperties>
</file>