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01\DATA\経済部\水道課\share\Soumusyo\H30\経営比較分析表\経営比較分析表\"/>
    </mc:Choice>
  </mc:AlternateContent>
  <workbookProtection workbookAlgorithmName="SHA-512" workbookHashValue="pN5DP4GmqSNWDSRYyvTHPkQ6x9ok+nNoOTGKg2XEgi0ei3C5d4ACzuU6IAUjsNcgs32up/Stbyh0FuWZyvB1tg==" workbookSaltValue="i73m1xhbBPUi6g2GvlhyUA==" workbookSpinCount="100000" lockStructure="1"/>
  <bookViews>
    <workbookView xWindow="0" yWindow="0" windowWidth="15360" windowHeight="8340"/>
  </bookViews>
  <sheets>
    <sheet name="法非適用_下水道事業" sheetId="4" r:id="rId1"/>
    <sheet name="データ" sheetId="5" state="hidden" r:id="rId2"/>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<sst xmlns="http://schemas.openxmlformats.org/spreadsheetml/2006/main" count="239" uniqueCount="114">
  <si>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</si>
  <si>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</si>
  <si>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</si>
  <si>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</si>
  <si>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</si>
  <si>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</si>
  <si>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</si>
  <si>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</si>
  <si>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</si>
  <si>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</si>
  <si>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</si>
  <si>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</si>
  <si>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</si>
  <si>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</si>
  <si>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</si>
  <si>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</si>
  <si>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</si>
  <si>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</si>
  <si>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</si>
  <si>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</si>
  <si>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</si>
  <si>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</si>
  <si>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</si>
  <si>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</si>
  <si>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</si>
  <si>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</si>
  <si>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</si>
  <si>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</si>
  <si>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</si>
  <si>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</si>
  <si>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</si>
  <si>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</si>
  <si>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</si>
  <si>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</si>
  <si>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</si>
  <si>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</si>
  <si>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</si>
  <si>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</si>
  <si>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</si>
  <si>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</si>
  <si>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</si>
  <si>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</si>
  <si>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</si>
  <si>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</si>
  <si>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</si>
  <si>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</si>
  <si>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</si>
  <si>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</si>
  <si>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</si>
  <si>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</si>
  <si>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</si>
  <si>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</si>
  <si>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</si>
  <si>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</si>
  <si>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</si>
  <si>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</si>
  <si>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</si>
  <si>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</si>
  <si>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</si>
  <si>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</si>
  <si>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</si>
  <si>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</si>
  <si>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</si>
  <si>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</si>
  <si>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</si>
  <si>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</si>
  <si>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</si>
  <si>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</si>
  <si>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</si>
  <si>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</si>
  <si>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</si>
  <si>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</si>
  <si>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</si>
  <si>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</si>
  <si>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</si>
  <si>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</si>
  <si>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</si>
  <si>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</si>
  <si>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</si>
  <si>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</si>
  <si>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</si>
  <si>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</si>
  <si>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</si>
  <si>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</si>
  <si>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</si>
  <si>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</si>
  <si>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</si>
  <si>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</si>
  <si>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</si>
  <si>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</si>
  <si>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</si>
  <si>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</si>
  <si>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</si>
  <si>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</si>
  <si>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</si>
  <si>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</si>
  <si>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</si>
  <si>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</si>
  <si>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</si>
  <si>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</si>
  <si>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</si>
  <si>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</si>
  <si>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</si>
  <si>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</si>
  <si>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</si>
  <si>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</si>
  <si>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</si>
  <si>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</si>
  <si>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</si>
  <si>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</si>
  <si>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</si>
  <si>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平成18年度から個別排水処理施設整備事業を開始し、丸瀬布及び白滝地区の公共下水道処理区外の合併処理浄化槽の設置による生活環境保全を図ってきた。
　平成27年度に遠軽町生活排水処理基本計画を策定し、遠軽及び生田原地区の公共下水道区外を事業対象区域としたため、平成28年度より建設改良費及び維持管理費、地方債償還金が増加している。
　計画期間が令和7年度までとなっているため、今後も経費の増加が見込まれるが、経営の健全性及び効率性を踏まえたうえで事業を推進していく。</t>
    <rPh sb="1" eb="3">
      <t>ヘイセイ</t>
    </rPh>
    <rPh sb="6" eb="7">
      <t>ド</t>
    </rPh>
    <rPh sb="9" eb="11">
      <t>コベツ</t>
    </rPh>
    <rPh sb="11" eb="13">
      <t>ハイスイ</t>
    </rPh>
    <rPh sb="13" eb="15">
      <t>ショリ</t>
    </rPh>
    <rPh sb="15" eb="17">
      <t>シセツ</t>
    </rPh>
    <rPh sb="17" eb="19">
      <t>セイビ</t>
    </rPh>
    <rPh sb="19" eb="21">
      <t>ジギョウ</t>
    </rPh>
    <rPh sb="22" eb="24">
      <t>カイシ</t>
    </rPh>
    <rPh sb="26" eb="29">
      <t>マルセップ</t>
    </rPh>
    <rPh sb="29" eb="30">
      <t>オヨ</t>
    </rPh>
    <rPh sb="31" eb="33">
      <t>シラタキ</t>
    </rPh>
    <rPh sb="33" eb="35">
      <t>チク</t>
    </rPh>
    <rPh sb="36" eb="38">
      <t>コウキョウ</t>
    </rPh>
    <rPh sb="38" eb="41">
      <t>ゲスイドウ</t>
    </rPh>
    <rPh sb="41" eb="43">
      <t>ショリ</t>
    </rPh>
    <rPh sb="43" eb="44">
      <t>ク</t>
    </rPh>
    <rPh sb="44" eb="45">
      <t>ガイ</t>
    </rPh>
    <rPh sb="46" eb="48">
      <t>ガッペイ</t>
    </rPh>
    <rPh sb="48" eb="50">
      <t>ショリ</t>
    </rPh>
    <rPh sb="50" eb="53">
      <t>ジョウカソウ</t>
    </rPh>
    <rPh sb="54" eb="56">
      <t>セッチ</t>
    </rPh>
    <rPh sb="59" eb="61">
      <t>セイカツ</t>
    </rPh>
    <rPh sb="61" eb="63">
      <t>カンキョウ</t>
    </rPh>
    <rPh sb="63" eb="65">
      <t>ホゼン</t>
    </rPh>
    <rPh sb="66" eb="67">
      <t>ハカ</t>
    </rPh>
    <rPh sb="74" eb="76">
      <t>ヘイセイ</t>
    </rPh>
    <rPh sb="78" eb="79">
      <t>ネン</t>
    </rPh>
    <rPh sb="79" eb="80">
      <t>ド</t>
    </rPh>
    <rPh sb="81" eb="84">
      <t>エンガルチョウ</t>
    </rPh>
    <rPh sb="84" eb="86">
      <t>セイカツ</t>
    </rPh>
    <rPh sb="86" eb="88">
      <t>ハイスイ</t>
    </rPh>
    <rPh sb="88" eb="90">
      <t>ショリ</t>
    </rPh>
    <rPh sb="90" eb="92">
      <t>キホン</t>
    </rPh>
    <rPh sb="92" eb="94">
      <t>ケイカク</t>
    </rPh>
    <rPh sb="95" eb="97">
      <t>サクテイ</t>
    </rPh>
    <rPh sb="99" eb="101">
      <t>エンガル</t>
    </rPh>
    <rPh sb="101" eb="102">
      <t>オヨ</t>
    </rPh>
    <rPh sb="103" eb="106">
      <t>イクタハラ</t>
    </rPh>
    <rPh sb="106" eb="108">
      <t>チク</t>
    </rPh>
    <rPh sb="109" eb="111">
      <t>コウキョウ</t>
    </rPh>
    <rPh sb="111" eb="114">
      <t>ゲスイドウ</t>
    </rPh>
    <rPh sb="114" eb="116">
      <t>クガイ</t>
    </rPh>
    <rPh sb="117" eb="119">
      <t>ジギョウ</t>
    </rPh>
    <rPh sb="119" eb="121">
      <t>タイショウ</t>
    </rPh>
    <rPh sb="121" eb="123">
      <t>クイキ</t>
    </rPh>
    <rPh sb="129" eb="131">
      <t>ヘイセイ</t>
    </rPh>
    <rPh sb="133" eb="134">
      <t>ネン</t>
    </rPh>
    <rPh sb="134" eb="135">
      <t>ド</t>
    </rPh>
    <rPh sb="137" eb="139">
      <t>ケンセツ</t>
    </rPh>
    <rPh sb="139" eb="141">
      <t>カイリョウ</t>
    </rPh>
    <rPh sb="141" eb="142">
      <t>ヒ</t>
    </rPh>
    <rPh sb="142" eb="143">
      <t>オヨ</t>
    </rPh>
    <rPh sb="144" eb="146">
      <t>イジ</t>
    </rPh>
    <rPh sb="146" eb="149">
      <t>カンリヒ</t>
    </rPh>
    <rPh sb="150" eb="153">
      <t>チホウサイ</t>
    </rPh>
    <rPh sb="153" eb="156">
      <t>ショウカンキン</t>
    </rPh>
    <rPh sb="157" eb="159">
      <t>ゾウカ</t>
    </rPh>
    <rPh sb="166" eb="168">
      <t>ケイカク</t>
    </rPh>
    <rPh sb="168" eb="170">
      <t>キカン</t>
    </rPh>
    <rPh sb="171" eb="172">
      <t>レイ</t>
    </rPh>
    <rPh sb="172" eb="173">
      <t>ワ</t>
    </rPh>
    <rPh sb="174" eb="175">
      <t>ネン</t>
    </rPh>
    <rPh sb="175" eb="176">
      <t>ド</t>
    </rPh>
    <rPh sb="187" eb="189">
      <t>コンゴ</t>
    </rPh>
    <rPh sb="190" eb="192">
      <t>ケイヒ</t>
    </rPh>
    <rPh sb="193" eb="195">
      <t>ゾウカ</t>
    </rPh>
    <rPh sb="196" eb="198">
      <t>ミコ</t>
    </rPh>
    <rPh sb="203" eb="205">
      <t>ケイエイ</t>
    </rPh>
    <rPh sb="206" eb="209">
      <t>ケンゼンセイ</t>
    </rPh>
    <rPh sb="209" eb="210">
      <t>オヨ</t>
    </rPh>
    <rPh sb="211" eb="214">
      <t>コウリツセイ</t>
    </rPh>
    <rPh sb="215" eb="216">
      <t>フ</t>
    </rPh>
    <rPh sb="222" eb="224">
      <t>ジギョウ</t>
    </rPh>
    <rPh sb="225" eb="227">
      <t>スイシン</t>
    </rPh>
    <phoneticPr fontId="4"/>
  </si>
  <si>
    <t>　個別排水処理施設整備事業は、平成18年度に開始したため、施設は老朽化していないが、浄化槽の耐用年数を踏まえ、計画的な施設の更新について検討する必要がある。</t>
    <rPh sb="1" eb="3">
      <t>コベツ</t>
    </rPh>
    <rPh sb="3" eb="5">
      <t>ハイスイ</t>
    </rPh>
    <rPh sb="5" eb="7">
      <t>ショリ</t>
    </rPh>
    <rPh sb="7" eb="9">
      <t>シセツ</t>
    </rPh>
    <rPh sb="9" eb="11">
      <t>セイビ</t>
    </rPh>
    <rPh sb="11" eb="13">
      <t>ジギョウ</t>
    </rPh>
    <rPh sb="15" eb="17">
      <t>ヘイセイ</t>
    </rPh>
    <rPh sb="19" eb="20">
      <t>ネン</t>
    </rPh>
    <rPh sb="20" eb="21">
      <t>ド</t>
    </rPh>
    <rPh sb="22" eb="24">
      <t>カイシ</t>
    </rPh>
    <rPh sb="29" eb="31">
      <t>シセツ</t>
    </rPh>
    <rPh sb="32" eb="35">
      <t>ロウキュウカ</t>
    </rPh>
    <rPh sb="42" eb="45">
      <t>ジョウカソウ</t>
    </rPh>
    <rPh sb="46" eb="48">
      <t>タイヨウ</t>
    </rPh>
    <rPh sb="48" eb="50">
      <t>ネンスウ</t>
    </rPh>
    <rPh sb="51" eb="52">
      <t>フ</t>
    </rPh>
    <rPh sb="55" eb="58">
      <t>ケイカクテキ</t>
    </rPh>
    <rPh sb="59" eb="61">
      <t>シセツ</t>
    </rPh>
    <rPh sb="62" eb="64">
      <t>コウシン</t>
    </rPh>
    <rPh sb="68" eb="70">
      <t>ケントウ</t>
    </rPh>
    <rPh sb="72" eb="74">
      <t>ヒツヨウ</t>
    </rPh>
    <phoneticPr fontId="4"/>
  </si>
  <si>
    <t>　平成27年度に生活排水処理基本計画を策定し、翌平成28年度より対象区域を拡大したことにより、合併処理浄化槽の設置基数が増加している。
　収益的収支比率は、100％を超えている状況となっているが、使用料収入のほか、一般会計からの繰入金により賄われている。
　企業債残高対事業規模比率は、平均値を大きく上回っており、経費回収率も100％を下回っており、使用料だけで賄うことができない状況であるため、使用料体系の検討が必要と思われる。</t>
    <rPh sb="1" eb="3">
      <t>ヘイセイ</t>
    </rPh>
    <rPh sb="5" eb="7">
      <t>ネンド</t>
    </rPh>
    <rPh sb="8" eb="10">
      <t>セイカツ</t>
    </rPh>
    <rPh sb="10" eb="12">
      <t>ハイスイ</t>
    </rPh>
    <rPh sb="12" eb="14">
      <t>ショリ</t>
    </rPh>
    <rPh sb="14" eb="16">
      <t>キホン</t>
    </rPh>
    <rPh sb="16" eb="18">
      <t>ケイカク</t>
    </rPh>
    <rPh sb="19" eb="21">
      <t>サクテイ</t>
    </rPh>
    <rPh sb="23" eb="24">
      <t>ヨク</t>
    </rPh>
    <rPh sb="24" eb="26">
      <t>ヘイセイ</t>
    </rPh>
    <rPh sb="28" eb="29">
      <t>ネン</t>
    </rPh>
    <rPh sb="29" eb="30">
      <t>ド</t>
    </rPh>
    <rPh sb="32" eb="34">
      <t>タイショウ</t>
    </rPh>
    <rPh sb="34" eb="36">
      <t>クイキ</t>
    </rPh>
    <rPh sb="37" eb="39">
      <t>カクダイ</t>
    </rPh>
    <rPh sb="47" eb="49">
      <t>ガッペイ</t>
    </rPh>
    <rPh sb="49" eb="51">
      <t>ショリ</t>
    </rPh>
    <rPh sb="51" eb="54">
      <t>ジョウカソウ</t>
    </rPh>
    <rPh sb="55" eb="57">
      <t>セッチ</t>
    </rPh>
    <rPh sb="57" eb="59">
      <t>キスウ</t>
    </rPh>
    <rPh sb="60" eb="62">
      <t>ゾウカ</t>
    </rPh>
    <rPh sb="71" eb="72">
      <t>テキ</t>
    </rPh>
    <rPh sb="72" eb="74">
      <t>シュウシ</t>
    </rPh>
    <rPh sb="74" eb="76">
      <t>ヒリツ</t>
    </rPh>
    <rPh sb="83" eb="84">
      <t>コ</t>
    </rPh>
    <rPh sb="88" eb="90">
      <t>ジョウキョウ</t>
    </rPh>
    <rPh sb="98" eb="101">
      <t>シヨウリョウ</t>
    </rPh>
    <rPh sb="101" eb="103">
      <t>シュウニュウ</t>
    </rPh>
    <rPh sb="107" eb="109">
      <t>イッパン</t>
    </rPh>
    <rPh sb="109" eb="111">
      <t>カイケイ</t>
    </rPh>
    <rPh sb="114" eb="116">
      <t>クリイレ</t>
    </rPh>
    <rPh sb="116" eb="117">
      <t>キン</t>
    </rPh>
    <rPh sb="120" eb="121">
      <t>マカナ</t>
    </rPh>
    <rPh sb="129" eb="131">
      <t>キギョウ</t>
    </rPh>
    <rPh sb="131" eb="132">
      <t>サイ</t>
    </rPh>
    <rPh sb="132" eb="134">
      <t>ザンダカ</t>
    </rPh>
    <rPh sb="134" eb="135">
      <t>タイ</t>
    </rPh>
    <rPh sb="135" eb="137">
      <t>ジギョウ</t>
    </rPh>
    <rPh sb="137" eb="139">
      <t>キボ</t>
    </rPh>
    <rPh sb="139" eb="141">
      <t>ヒリツ</t>
    </rPh>
    <rPh sb="143" eb="146">
      <t>ヘイキンチ</t>
    </rPh>
    <rPh sb="147" eb="148">
      <t>オオ</t>
    </rPh>
    <rPh sb="150" eb="152">
      <t>ウワマワ</t>
    </rPh>
    <rPh sb="157" eb="159">
      <t>ケイヒ</t>
    </rPh>
    <rPh sb="159" eb="161">
      <t>カイシュウ</t>
    </rPh>
    <rPh sb="161" eb="162">
      <t>リツ</t>
    </rPh>
    <rPh sb="168" eb="170">
      <t>シタマワ</t>
    </rPh>
    <rPh sb="175" eb="178">
      <t>シヨウリョウ</t>
    </rPh>
    <rPh sb="181" eb="182">
      <t>マカナ</t>
    </rPh>
    <rPh sb="190" eb="192">
      <t>ジョウキョウ</t>
    </rPh>
    <rPh sb="198" eb="201">
      <t>シヨウリョウ</t>
    </rPh>
    <rPh sb="201" eb="203">
      <t>タイケイ</t>
    </rPh>
    <rPh sb="204" eb="206">
      <t>ケントウ</t>
    </rPh>
    <rPh sb="207" eb="209">
      <t>ヒツヨウ</t>
    </rPh>
    <rPh sb="210" eb="211">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</si>
</sst>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7D-4B7E-B6C8-55210367369C}"/>
            </c:ext>
          </c:extLst>
        </c:ser>
        <c:dLbls>
          <c:showLegendKey val="0"/>
          <c:showVal val="0"/>
          <c:showCatName val="0"/>
          <c:showSerName val="0"/>
          <c:showPercent val="0"/>
          <c:showBubbleSize val="0"/>
        </c:dLbls>
        <c:gapWidth val="150"/>
        <c:axId val="120026736"/>
        <c:axId val="19355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67D-4B7E-B6C8-55210367369C}"/>
            </c:ext>
          </c:extLst>
        </c:ser>
        <c:dLbls>
          <c:showLegendKey val="0"/>
          <c:showVal val="0"/>
          <c:showCatName val="0"/>
          <c:showSerName val="0"/>
          <c:showPercent val="0"/>
          <c:showBubbleSize val="0"/>
        </c:dLbls>
        <c:marker val="1"/>
        <c:smooth val="0"/>
        <c:axId val="120026736"/>
        <c:axId val="193558840"/>
      </c:lineChart>
      <c:dateAx>
        <c:axId val="120026736"/>
        <c:scaling>
          <c:orientation val="minMax"/>
        </c:scaling>
        <c:delete val="1"/>
        <c:axPos val="b"/>
        <c:numFmt formatCode="ge" sourceLinked="1"/>
        <c:majorTickMark val="none"/>
        <c:minorTickMark val="none"/>
        <c:tickLblPos val="none"/>
        <c:crossAx val="193558840"/>
        <c:crosses val="autoZero"/>
        <c:auto val="1"/>
        <c:lblOffset val="100"/>
        <c:baseTimeUnit val="years"/>
      </c:dateAx>
      <c:valAx>
        <c:axId val="19355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2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22.64</c:v>
                </c:pt>
                <c:pt idx="1">
                  <c:v>23.64</c:v>
                </c:pt>
                <c:pt idx="2">
                  <c:v>15.12</c:v>
                </c:pt>
                <c:pt idx="3">
                  <c:v>19.63</c:v>
                </c:pt>
                <c:pt idx="4">
                  <c:v>19.72</c:v>
                </c:pt>
              </c:numCache>
            </c:numRef>
          </c:val>
          <c:extLst xmlns:c16r2="http://schemas.microsoft.com/office/drawing/2015/06/chart">
            <c:ext xmlns:c16="http://schemas.microsoft.com/office/drawing/2014/chart" uri="{C3380CC4-5D6E-409C-BE32-E72D297353CC}">
              <c16:uniqueId val="{00000000-36DE-4D57-92DA-A09DFBF3B1D4}"/>
            </c:ext>
          </c:extLst>
        </c:ser>
        <c:dLbls>
          <c:showLegendKey val="0"/>
          <c:showVal val="0"/>
          <c:showCatName val="0"/>
          <c:showSerName val="0"/>
          <c:showPercent val="0"/>
          <c:showBubbleSize val="0"/>
        </c:dLbls>
        <c:gapWidth val="150"/>
        <c:axId val="194362392"/>
        <c:axId val="1943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47.29</c:v>
                </c:pt>
              </c:numCache>
            </c:numRef>
          </c:val>
          <c:smooth val="0"/>
          <c:extLst xmlns:c16r2="http://schemas.microsoft.com/office/drawing/2015/06/chart">
            <c:ext xmlns:c16="http://schemas.microsoft.com/office/drawing/2014/chart" uri="{C3380CC4-5D6E-409C-BE32-E72D297353CC}">
              <c16:uniqueId val="{00000001-36DE-4D57-92DA-A09DFBF3B1D4}"/>
            </c:ext>
          </c:extLst>
        </c:ser>
        <c:dLbls>
          <c:showLegendKey val="0"/>
          <c:showVal val="0"/>
          <c:showCatName val="0"/>
          <c:showSerName val="0"/>
          <c:showPercent val="0"/>
          <c:showBubbleSize val="0"/>
        </c:dLbls>
        <c:marker val="1"/>
        <c:smooth val="0"/>
        <c:axId val="194362392"/>
        <c:axId val="194362784"/>
      </c:lineChart>
      <c:dateAx>
        <c:axId val="194362392"/>
        <c:scaling>
          <c:orientation val="minMax"/>
        </c:scaling>
        <c:delete val="1"/>
        <c:axPos val="b"/>
        <c:numFmt formatCode="ge" sourceLinked="1"/>
        <c:majorTickMark val="none"/>
        <c:minorTickMark val="none"/>
        <c:tickLblPos val="none"/>
        <c:crossAx val="194362784"/>
        <c:crosses val="autoZero"/>
        <c:auto val="1"/>
        <c:lblOffset val="100"/>
        <c:baseTimeUnit val="years"/>
      </c:dateAx>
      <c:valAx>
        <c:axId val="1943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6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27.59</c:v>
                </c:pt>
                <c:pt idx="1">
                  <c:v>31.91</c:v>
                </c:pt>
                <c:pt idx="2">
                  <c:v>51.89</c:v>
                </c:pt>
                <c:pt idx="3">
                  <c:v>75.92</c:v>
                </c:pt>
                <c:pt idx="4">
                  <c:v>100</c:v>
                </c:pt>
              </c:numCache>
            </c:numRef>
          </c:val>
          <c:extLst xmlns:c16r2="http://schemas.microsoft.com/office/drawing/2015/06/chart">
            <c:ext xmlns:c16="http://schemas.microsoft.com/office/drawing/2014/chart" uri="{C3380CC4-5D6E-409C-BE32-E72D297353CC}">
              <c16:uniqueId val="{00000000-0564-4BFD-8579-BC5708BA768E}"/>
            </c:ext>
          </c:extLst>
        </c:ser>
        <c:dLbls>
          <c:showLegendKey val="0"/>
          <c:showVal val="0"/>
          <c:showCatName val="0"/>
          <c:showSerName val="0"/>
          <c:showPercent val="0"/>
          <c:showBubbleSize val="0"/>
        </c:dLbls>
        <c:gapWidth val="150"/>
        <c:axId val="194363960"/>
        <c:axId val="1943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57.74</c:v>
                </c:pt>
              </c:numCache>
            </c:numRef>
          </c:val>
          <c:smooth val="0"/>
          <c:extLst xmlns:c16r2="http://schemas.microsoft.com/office/drawing/2015/06/chart">
            <c:ext xmlns:c16="http://schemas.microsoft.com/office/drawing/2014/chart" uri="{C3380CC4-5D6E-409C-BE32-E72D297353CC}">
              <c16:uniqueId val="{00000001-0564-4BFD-8579-BC5708BA768E}"/>
            </c:ext>
          </c:extLst>
        </c:ser>
        <c:dLbls>
          <c:showLegendKey val="0"/>
          <c:showVal val="0"/>
          <c:showCatName val="0"/>
          <c:showSerName val="0"/>
          <c:showPercent val="0"/>
          <c:showBubbleSize val="0"/>
        </c:dLbls>
        <c:marker val="1"/>
        <c:smooth val="0"/>
        <c:axId val="194363960"/>
        <c:axId val="194364352"/>
      </c:lineChart>
      <c:dateAx>
        <c:axId val="194363960"/>
        <c:scaling>
          <c:orientation val="minMax"/>
        </c:scaling>
        <c:delete val="1"/>
        <c:axPos val="b"/>
        <c:numFmt formatCode="ge" sourceLinked="1"/>
        <c:majorTickMark val="none"/>
        <c:minorTickMark val="none"/>
        <c:tickLblPos val="none"/>
        <c:crossAx val="194364352"/>
        <c:crosses val="autoZero"/>
        <c:auto val="1"/>
        <c:lblOffset val="100"/>
        <c:baseTimeUnit val="years"/>
      </c:dateAx>
      <c:valAx>
        <c:axId val="1943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6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75.67</c:v>
                </c:pt>
                <c:pt idx="1">
                  <c:v>75.650000000000006</c:v>
                </c:pt>
                <c:pt idx="2">
                  <c:v>71.41</c:v>
                </c:pt>
                <c:pt idx="3">
                  <c:v>74.650000000000006</c:v>
                </c:pt>
                <c:pt idx="4">
                  <c:v>131.43</c:v>
                </c:pt>
              </c:numCache>
            </c:numRef>
          </c:val>
          <c:extLst xmlns:c16r2="http://schemas.microsoft.com/office/drawing/2015/06/chart">
            <c:ext xmlns:c16="http://schemas.microsoft.com/office/drawing/2014/chart" uri="{C3380CC4-5D6E-409C-BE32-E72D297353CC}">
              <c16:uniqueId val="{00000000-CD95-410F-86F5-C76B1B693484}"/>
            </c:ext>
          </c:extLst>
        </c:ser>
        <c:dLbls>
          <c:showLegendKey val="0"/>
          <c:showVal val="0"/>
          <c:showCatName val="0"/>
          <c:showSerName val="0"/>
          <c:showPercent val="0"/>
          <c:showBubbleSize val="0"/>
        </c:dLbls>
        <c:gapWidth val="150"/>
        <c:axId val="194212032"/>
        <c:axId val="1942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95-410F-86F5-C76B1B693484}"/>
            </c:ext>
          </c:extLst>
        </c:ser>
        <c:dLbls>
          <c:showLegendKey val="0"/>
          <c:showVal val="0"/>
          <c:showCatName val="0"/>
          <c:showSerName val="0"/>
          <c:showPercent val="0"/>
          <c:showBubbleSize val="0"/>
        </c:dLbls>
        <c:marker val="1"/>
        <c:smooth val="0"/>
        <c:axId val="194212032"/>
        <c:axId val="194212416"/>
      </c:lineChart>
      <c:dateAx>
        <c:axId val="194212032"/>
        <c:scaling>
          <c:orientation val="minMax"/>
        </c:scaling>
        <c:delete val="1"/>
        <c:axPos val="b"/>
        <c:numFmt formatCode="ge" sourceLinked="1"/>
        <c:majorTickMark val="none"/>
        <c:minorTickMark val="none"/>
        <c:tickLblPos val="none"/>
        <c:crossAx val="194212416"/>
        <c:crosses val="autoZero"/>
        <c:auto val="1"/>
        <c:lblOffset val="100"/>
        <c:baseTimeUnit val="years"/>
      </c:dateAx>
      <c:valAx>
        <c:axId val="194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4A-4F5D-BCA2-EC2B6E570A04}"/>
            </c:ext>
          </c:extLst>
        </c:ser>
        <c:dLbls>
          <c:showLegendKey val="0"/>
          <c:showVal val="0"/>
          <c:showCatName val="0"/>
          <c:showSerName val="0"/>
          <c:showPercent val="0"/>
          <c:showBubbleSize val="0"/>
        </c:dLbls>
        <c:gapWidth val="150"/>
        <c:axId val="193992976"/>
        <c:axId val="19399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4A-4F5D-BCA2-EC2B6E570A04}"/>
            </c:ext>
          </c:extLst>
        </c:ser>
        <c:dLbls>
          <c:showLegendKey val="0"/>
          <c:showVal val="0"/>
          <c:showCatName val="0"/>
          <c:showSerName val="0"/>
          <c:showPercent val="0"/>
          <c:showBubbleSize val="0"/>
        </c:dLbls>
        <c:marker val="1"/>
        <c:smooth val="0"/>
        <c:axId val="193992976"/>
        <c:axId val="193993360"/>
      </c:lineChart>
      <c:dateAx>
        <c:axId val="193992976"/>
        <c:scaling>
          <c:orientation val="minMax"/>
        </c:scaling>
        <c:delete val="1"/>
        <c:axPos val="b"/>
        <c:numFmt formatCode="ge" sourceLinked="1"/>
        <c:majorTickMark val="none"/>
        <c:minorTickMark val="none"/>
        <c:tickLblPos val="none"/>
        <c:crossAx val="193993360"/>
        <c:crosses val="autoZero"/>
        <c:auto val="1"/>
        <c:lblOffset val="100"/>
        <c:baseTimeUnit val="years"/>
      </c:dateAx>
      <c:valAx>
        <c:axId val="19399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9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86-4098-B3D4-AEA7C0342DE0}"/>
            </c:ext>
          </c:extLst>
        </c:ser>
        <c:dLbls>
          <c:showLegendKey val="0"/>
          <c:showVal val="0"/>
          <c:showCatName val="0"/>
          <c:showSerName val="0"/>
          <c:showPercent val="0"/>
          <c:showBubbleSize val="0"/>
        </c:dLbls>
        <c:gapWidth val="150"/>
        <c:axId val="192696200"/>
        <c:axId val="1926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86-4098-B3D4-AEA7C0342DE0}"/>
            </c:ext>
          </c:extLst>
        </c:ser>
        <c:dLbls>
          <c:showLegendKey val="0"/>
          <c:showVal val="0"/>
          <c:showCatName val="0"/>
          <c:showSerName val="0"/>
          <c:showPercent val="0"/>
          <c:showBubbleSize val="0"/>
        </c:dLbls>
        <c:marker val="1"/>
        <c:smooth val="0"/>
        <c:axId val="192696200"/>
        <c:axId val="192697376"/>
      </c:lineChart>
      <c:dateAx>
        <c:axId val="192696200"/>
        <c:scaling>
          <c:orientation val="minMax"/>
        </c:scaling>
        <c:delete val="1"/>
        <c:axPos val="b"/>
        <c:numFmt formatCode="ge" sourceLinked="1"/>
        <c:majorTickMark val="none"/>
        <c:minorTickMark val="none"/>
        <c:tickLblPos val="none"/>
        <c:crossAx val="192697376"/>
        <c:crosses val="autoZero"/>
        <c:auto val="1"/>
        <c:lblOffset val="100"/>
        <c:baseTimeUnit val="years"/>
      </c:dateAx>
      <c:valAx>
        <c:axId val="1926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9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4E-44BE-9DE8-EF53E1EA1A02}"/>
            </c:ext>
          </c:extLst>
        </c:ser>
        <c:dLbls>
          <c:showLegendKey val="0"/>
          <c:showVal val="0"/>
          <c:showCatName val="0"/>
          <c:showSerName val="0"/>
          <c:showPercent val="0"/>
          <c:showBubbleSize val="0"/>
        </c:dLbls>
        <c:gapWidth val="150"/>
        <c:axId val="192698552"/>
        <c:axId val="1926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4E-44BE-9DE8-EF53E1EA1A02}"/>
            </c:ext>
          </c:extLst>
        </c:ser>
        <c:dLbls>
          <c:showLegendKey val="0"/>
          <c:showVal val="0"/>
          <c:showCatName val="0"/>
          <c:showSerName val="0"/>
          <c:showPercent val="0"/>
          <c:showBubbleSize val="0"/>
        </c:dLbls>
        <c:marker val="1"/>
        <c:smooth val="0"/>
        <c:axId val="192698552"/>
        <c:axId val="192698944"/>
      </c:lineChart>
      <c:dateAx>
        <c:axId val="192698552"/>
        <c:scaling>
          <c:orientation val="minMax"/>
        </c:scaling>
        <c:delete val="1"/>
        <c:axPos val="b"/>
        <c:numFmt formatCode="ge" sourceLinked="1"/>
        <c:majorTickMark val="none"/>
        <c:minorTickMark val="none"/>
        <c:tickLblPos val="none"/>
        <c:crossAx val="192698944"/>
        <c:crosses val="autoZero"/>
        <c:auto val="1"/>
        <c:lblOffset val="100"/>
        <c:baseTimeUnit val="years"/>
      </c:dateAx>
      <c:valAx>
        <c:axId val="1926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9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4D-43B7-B2D5-E76576D2DDC0}"/>
            </c:ext>
          </c:extLst>
        </c:ser>
        <c:dLbls>
          <c:showLegendKey val="0"/>
          <c:showVal val="0"/>
          <c:showCatName val="0"/>
          <c:showSerName val="0"/>
          <c:showPercent val="0"/>
          <c:showBubbleSize val="0"/>
        </c:dLbls>
        <c:gapWidth val="150"/>
        <c:axId val="194108904"/>
        <c:axId val="1941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4D-43B7-B2D5-E76576D2DDC0}"/>
            </c:ext>
          </c:extLst>
        </c:ser>
        <c:dLbls>
          <c:showLegendKey val="0"/>
          <c:showVal val="0"/>
          <c:showCatName val="0"/>
          <c:showSerName val="0"/>
          <c:showPercent val="0"/>
          <c:showBubbleSize val="0"/>
        </c:dLbls>
        <c:marker val="1"/>
        <c:smooth val="0"/>
        <c:axId val="194108904"/>
        <c:axId val="194108512"/>
      </c:lineChart>
      <c:dateAx>
        <c:axId val="194108904"/>
        <c:scaling>
          <c:orientation val="minMax"/>
        </c:scaling>
        <c:delete val="1"/>
        <c:axPos val="b"/>
        <c:numFmt formatCode="ge" sourceLinked="1"/>
        <c:majorTickMark val="none"/>
        <c:minorTickMark val="none"/>
        <c:tickLblPos val="none"/>
        <c:crossAx val="194108512"/>
        <c:crosses val="autoZero"/>
        <c:auto val="1"/>
        <c:lblOffset val="100"/>
        <c:baseTimeUnit val="years"/>
      </c:dateAx>
      <c:valAx>
        <c:axId val="1941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0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9263.93</c:v>
                </c:pt>
                <c:pt idx="3" formatCode="#,##0.00;&quot;△&quot;#,##0.00;&quot;-&quot;">
                  <c:v>7158.33</c:v>
                </c:pt>
                <c:pt idx="4" formatCode="#,##0.00;&quot;△&quot;#,##0.00;&quot;-&quot;">
                  <c:v>7271.75</c:v>
                </c:pt>
              </c:numCache>
            </c:numRef>
          </c:val>
          <c:extLst xmlns:c16r2="http://schemas.microsoft.com/office/drawing/2015/06/chart">
            <c:ext xmlns:c16="http://schemas.microsoft.com/office/drawing/2014/chart" uri="{C3380CC4-5D6E-409C-BE32-E72D297353CC}">
              <c16:uniqueId val="{00000000-9564-4A50-9040-7FA010046554}"/>
            </c:ext>
          </c:extLst>
        </c:ser>
        <c:dLbls>
          <c:showLegendKey val="0"/>
          <c:showVal val="0"/>
          <c:showCatName val="0"/>
          <c:showSerName val="0"/>
          <c:showPercent val="0"/>
          <c:showBubbleSize val="0"/>
        </c:dLbls>
        <c:gapWidth val="150"/>
        <c:axId val="194223840"/>
        <c:axId val="19422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918.36</c:v>
                </c:pt>
              </c:numCache>
            </c:numRef>
          </c:val>
          <c:smooth val="0"/>
          <c:extLst xmlns:c16r2="http://schemas.microsoft.com/office/drawing/2015/06/chart">
            <c:ext xmlns:c16="http://schemas.microsoft.com/office/drawing/2014/chart" uri="{C3380CC4-5D6E-409C-BE32-E72D297353CC}">
              <c16:uniqueId val="{00000001-9564-4A50-9040-7FA010046554}"/>
            </c:ext>
          </c:extLst>
        </c:ser>
        <c:dLbls>
          <c:showLegendKey val="0"/>
          <c:showVal val="0"/>
          <c:showCatName val="0"/>
          <c:showSerName val="0"/>
          <c:showPercent val="0"/>
          <c:showBubbleSize val="0"/>
        </c:dLbls>
        <c:marker val="1"/>
        <c:smooth val="0"/>
        <c:axId val="194223840"/>
        <c:axId val="194224232"/>
      </c:lineChart>
      <c:dateAx>
        <c:axId val="194223840"/>
        <c:scaling>
          <c:orientation val="minMax"/>
        </c:scaling>
        <c:delete val="1"/>
        <c:axPos val="b"/>
        <c:numFmt formatCode="ge" sourceLinked="1"/>
        <c:majorTickMark val="none"/>
        <c:minorTickMark val="none"/>
        <c:tickLblPos val="none"/>
        <c:crossAx val="194224232"/>
        <c:crosses val="autoZero"/>
        <c:auto val="1"/>
        <c:lblOffset val="100"/>
        <c:baseTimeUnit val="years"/>
      </c:dateAx>
      <c:valAx>
        <c:axId val="19422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46.04</c:v>
                </c:pt>
                <c:pt idx="1">
                  <c:v>46.02</c:v>
                </c:pt>
                <c:pt idx="2">
                  <c:v>39.76</c:v>
                </c:pt>
                <c:pt idx="3">
                  <c:v>51.79</c:v>
                </c:pt>
                <c:pt idx="4">
                  <c:v>50.23</c:v>
                </c:pt>
              </c:numCache>
            </c:numRef>
          </c:val>
          <c:extLst xmlns:c16r2="http://schemas.microsoft.com/office/drawing/2015/06/chart">
            <c:ext xmlns:c16="http://schemas.microsoft.com/office/drawing/2014/chart" uri="{C3380CC4-5D6E-409C-BE32-E72D297353CC}">
              <c16:uniqueId val="{00000000-AD74-49BE-8326-45FDC85BB7D3}"/>
            </c:ext>
          </c:extLst>
        </c:ser>
        <c:dLbls>
          <c:showLegendKey val="0"/>
          <c:showVal val="0"/>
          <c:showCatName val="0"/>
          <c:showSerName val="0"/>
          <c:showPercent val="0"/>
          <c:showBubbleSize val="0"/>
        </c:dLbls>
        <c:gapWidth val="150"/>
        <c:axId val="194225408"/>
        <c:axId val="19422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50.94</c:v>
                </c:pt>
              </c:numCache>
            </c:numRef>
          </c:val>
          <c:smooth val="0"/>
          <c:extLst xmlns:c16r2="http://schemas.microsoft.com/office/drawing/2015/06/chart">
            <c:ext xmlns:c16="http://schemas.microsoft.com/office/drawing/2014/chart" uri="{C3380CC4-5D6E-409C-BE32-E72D297353CC}">
              <c16:uniqueId val="{00000001-AD74-49BE-8326-45FDC85BB7D3}"/>
            </c:ext>
          </c:extLst>
        </c:ser>
        <c:dLbls>
          <c:showLegendKey val="0"/>
          <c:showVal val="0"/>
          <c:showCatName val="0"/>
          <c:showSerName val="0"/>
          <c:showPercent val="0"/>
          <c:showBubbleSize val="0"/>
        </c:dLbls>
        <c:marker val="1"/>
        <c:smooth val="0"/>
        <c:axId val="194225408"/>
        <c:axId val="194225800"/>
      </c:lineChart>
      <c:dateAx>
        <c:axId val="194225408"/>
        <c:scaling>
          <c:orientation val="minMax"/>
        </c:scaling>
        <c:delete val="1"/>
        <c:axPos val="b"/>
        <c:numFmt formatCode="ge" sourceLinked="1"/>
        <c:majorTickMark val="none"/>
        <c:minorTickMark val="none"/>
        <c:tickLblPos val="none"/>
        <c:crossAx val="194225800"/>
        <c:crosses val="autoZero"/>
        <c:auto val="1"/>
        <c:lblOffset val="100"/>
        <c:baseTimeUnit val="years"/>
      </c:dateAx>
      <c:valAx>
        <c:axId val="19422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379.96</c:v>
                </c:pt>
                <c:pt idx="1">
                  <c:v>379.57</c:v>
                </c:pt>
                <c:pt idx="2">
                  <c:v>431.45</c:v>
                </c:pt>
                <c:pt idx="3">
                  <c:v>352.41</c:v>
                </c:pt>
                <c:pt idx="4">
                  <c:v>362.77</c:v>
                </c:pt>
              </c:numCache>
            </c:numRef>
          </c:val>
          <c:extLst xmlns:c16r2="http://schemas.microsoft.com/office/drawing/2015/06/chart">
            <c:ext xmlns:c16="http://schemas.microsoft.com/office/drawing/2014/chart" uri="{C3380CC4-5D6E-409C-BE32-E72D297353CC}">
              <c16:uniqueId val="{00000000-85F4-4C58-AE10-52282DD30816}"/>
            </c:ext>
          </c:extLst>
        </c:ser>
        <c:dLbls>
          <c:showLegendKey val="0"/>
          <c:showVal val="0"/>
          <c:showCatName val="0"/>
          <c:showSerName val="0"/>
          <c:showPercent val="0"/>
          <c:showBubbleSize val="0"/>
        </c:dLbls>
        <c:gapWidth val="150"/>
        <c:axId val="194226976"/>
        <c:axId val="1943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371.2</c:v>
                </c:pt>
              </c:numCache>
            </c:numRef>
          </c:val>
          <c:smooth val="0"/>
          <c:extLst xmlns:c16r2="http://schemas.microsoft.com/office/drawing/2015/06/chart">
            <c:ext xmlns:c16="http://schemas.microsoft.com/office/drawing/2014/chart" uri="{C3380CC4-5D6E-409C-BE32-E72D297353CC}">
              <c16:uniqueId val="{00000001-85F4-4C58-AE10-52282DD30816}"/>
            </c:ext>
          </c:extLst>
        </c:ser>
        <c:dLbls>
          <c:showLegendKey val="0"/>
          <c:showVal val="0"/>
          <c:showCatName val="0"/>
          <c:showSerName val="0"/>
          <c:showPercent val="0"/>
          <c:showBubbleSize val="0"/>
        </c:dLbls>
        <c:marker val="1"/>
        <c:smooth val="0"/>
        <c:axId val="194226976"/>
        <c:axId val="194361216"/>
      </c:lineChart>
      <c:dateAx>
        <c:axId val="194226976"/>
        <c:scaling>
          <c:orientation val="minMax"/>
        </c:scaling>
        <c:delete val="1"/>
        <c:axPos val="b"/>
        <c:numFmt formatCode="ge" sourceLinked="1"/>
        <c:majorTickMark val="none"/>
        <c:minorTickMark val="none"/>
        <c:tickLblPos val="none"/>
        <c:crossAx val="194361216"/>
        <c:crosses val="autoZero"/>
        <c:auto val="1"/>
        <c:lblOffset val="100"/>
        <c:baseTimeUnit val="years"/>
      </c:dateAx>
      <c:valAx>
        <c:axId val="1943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0" zoomScale="70" zoomScaleNormal="70" workbookViewId="0">
      <selection activeCell="BK23" sqref="BK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遠軽町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tr">
        <f>データ!$M$6</f>
        <v>非設置</v>
      </c>
      <c r="AE8" s="49"/>
      <c r="AF8" s="49"/>
      <c r="AG8" s="49"/>
      <c r="AH8" s="49"/>
      <c r="AI8" s="49"/>
      <c r="AJ8" s="49"/>
      <c r="AK8" s="3"/>
      <c r="AL8" s="50">
        <f>データ!S6</f>
        <v>19984</v>
      </c>
      <c r="AM8" s="50"/>
      <c r="AN8" s="50"/>
      <c r="AO8" s="50"/>
      <c r="AP8" s="50"/>
      <c r="AQ8" s="50"/>
      <c r="AR8" s="50"/>
      <c r="AS8" s="50"/>
      <c r="AT8" s="45">
        <f>データ!T6</f>
        <v>1332.45</v>
      </c>
      <c r="AU8" s="45"/>
      <c r="AV8" s="45"/>
      <c r="AW8" s="45"/>
      <c r="AX8" s="45"/>
      <c r="AY8" s="45"/>
      <c r="AZ8" s="45"/>
      <c r="BA8" s="45"/>
      <c r="BB8" s="45">
        <f>データ!U6</f>
        <v>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0.96</v>
      </c>
      <c r="Q10" s="45"/>
      <c r="R10" s="45"/>
      <c r="S10" s="45"/>
      <c r="T10" s="45"/>
      <c r="U10" s="45"/>
      <c r="V10" s="45"/>
      <c r="W10" s="45">
        <f>データ!Q6</f>
        <v>100</v>
      </c>
      <c r="X10" s="45"/>
      <c r="Y10" s="45"/>
      <c r="Z10" s="45"/>
      <c r="AA10" s="45"/>
      <c r="AB10" s="45"/>
      <c r="AC10" s="45"/>
      <c r="AD10" s="50">
        <f>データ!R6</f>
        <v>2872</v>
      </c>
      <c r="AE10" s="50"/>
      <c r="AF10" s="50"/>
      <c r="AG10" s="50"/>
      <c r="AH10" s="50"/>
      <c r="AI10" s="50"/>
      <c r="AJ10" s="50"/>
      <c r="AK10" s="2"/>
      <c r="AL10" s="50">
        <f>データ!V6</f>
        <v>190</v>
      </c>
      <c r="AM10" s="50"/>
      <c r="AN10" s="50"/>
      <c r="AO10" s="50"/>
      <c r="AP10" s="50"/>
      <c r="AQ10" s="50"/>
      <c r="AR10" s="50"/>
      <c r="AS10" s="50"/>
      <c r="AT10" s="45">
        <f>データ!W6</f>
        <v>7.55</v>
      </c>
      <c r="AU10" s="45"/>
      <c r="AV10" s="45"/>
      <c r="AW10" s="45"/>
      <c r="AX10" s="45"/>
      <c r="AY10" s="45"/>
      <c r="AZ10" s="45"/>
      <c r="BA10" s="45"/>
      <c r="BB10" s="45">
        <f>データ!X6</f>
        <v>25.17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qXJDLFlfv5jLh1GS6S5BdUuPYbpPG7TPrY4YHAGqH/gEhtGgbYzDmlwZwBBkW5T9Fcw+nfByd6g0qgT0EY9jcw==" saltValue="vfKD9YM0oQgLiMba3+cy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15555</v>
      </c>
      <c r="D6" s="33">
        <f t="shared" si="3"/>
        <v>47</v>
      </c>
      <c r="E6" s="33">
        <f t="shared" si="3"/>
        <v>18</v>
      </c>
      <c r="F6" s="33">
        <f t="shared" si="3"/>
        <v>1</v>
      </c>
      <c r="G6" s="33">
        <f t="shared" si="3"/>
        <v>0</v>
      </c>
      <c r="H6" s="33" t="str">
        <f t="shared" si="3"/>
        <v>北海道　遠軽町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0.96</v>
      </c>
      <c r="Q6" s="34">
        <f t="shared" si="3"/>
        <v>100</v>
      </c>
      <c r="R6" s="34">
        <f t="shared" si="3"/>
        <v>2872</v>
      </c>
      <c r="S6" s="34">
        <f t="shared" si="3"/>
        <v>19984</v>
      </c>
      <c r="T6" s="34">
        <f t="shared" si="3"/>
        <v>1332.45</v>
      </c>
      <c r="U6" s="34">
        <f t="shared" si="3"/>
        <v>15</v>
      </c>
      <c r="V6" s="34">
        <f t="shared" si="3"/>
        <v>190</v>
      </c>
      <c r="W6" s="34">
        <f t="shared" si="3"/>
        <v>7.55</v>
      </c>
      <c r="X6" s="34">
        <f t="shared" si="3"/>
        <v>25.17</v>
      </c>
      <c r="Y6" s="35">
        <f>IF(Y7="",NA(),Y7)</f>
        <v>75.67</v>
      </c>
      <c r="Z6" s="35">
        <f t="shared" ref="Z6:AH6" si="4">IF(Z7="",NA(),Z7)</f>
        <v>75.650000000000006</v>
      </c>
      <c r="AA6" s="35">
        <f t="shared" si="4"/>
        <v>71.41</v>
      </c>
      <c r="AB6" s="35">
        <f t="shared" si="4"/>
        <v>74.650000000000006</v>
      </c>
      <c r="AC6" s="35">
        <f t="shared" si="4"/>
        <v>131.43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9263.93</v>
      </c>
      <c r="BI6" s="35">
        <f t="shared" si="7"/>
        <v>7158.33</v>
      </c>
      <c r="BJ6" s="35">
        <f t="shared" si="7"/>
        <v>7271.75</v>
      </c>
      <c r="BK6" s="35">
        <f t="shared" si="7"/>
        <v>760.12</v>
      </c>
      <c r="BL6" s="35">
        <f t="shared" si="7"/>
        <v>492.59</v>
      </c>
      <c r="BM6" s="35">
        <f t="shared" si="7"/>
        <v>503.8</v>
      </c>
      <c r="BN6" s="35">
        <f t="shared" si="7"/>
        <v>768.3</v>
      </c>
      <c r="BO6" s="35">
        <f t="shared" si="7"/>
        <v>918.36</v>
      </c>
      <c r="BP6" s="34" t="str">
        <f>IF(BP7="","",IF(BP7="-","【-】","【"&amp;SUBSTITUTE(TEXT(BP7,"#,##0.00"),"-","△")&amp;"】"))</f>
        <v>【860.68】</v>
      </c>
      <c r="BQ6" s="35">
        <f>IF(BQ7="",NA(),BQ7)</f>
        <v>46.04</v>
      </c>
      <c r="BR6" s="35">
        <f t="shared" ref="BR6:BZ6" si="8">IF(BR7="",NA(),BR7)</f>
        <v>46.02</v>
      </c>
      <c r="BS6" s="35">
        <f t="shared" si="8"/>
        <v>39.76</v>
      </c>
      <c r="BT6" s="35">
        <f t="shared" si="8"/>
        <v>51.79</v>
      </c>
      <c r="BU6" s="35">
        <f t="shared" si="8"/>
        <v>50.23</v>
      </c>
      <c r="BV6" s="35">
        <f t="shared" si="8"/>
        <v>50.17</v>
      </c>
      <c r="BW6" s="35">
        <f t="shared" si="8"/>
        <v>46.53</v>
      </c>
      <c r="BX6" s="35">
        <f t="shared" si="8"/>
        <v>51.58</v>
      </c>
      <c r="BY6" s="35">
        <f t="shared" si="8"/>
        <v>53.36</v>
      </c>
      <c r="BZ6" s="35">
        <f t="shared" si="8"/>
        <v>50.94</v>
      </c>
      <c r="CA6" s="34" t="str">
        <f>IF(CA7="","",IF(CA7="-","【-】","【"&amp;SUBSTITUTE(TEXT(CA7,"#,##0.00"),"-","△")&amp;"】"))</f>
        <v>【52.12】</v>
      </c>
      <c r="CB6" s="35">
        <f>IF(CB7="",NA(),CB7)</f>
        <v>379.96</v>
      </c>
      <c r="CC6" s="35">
        <f t="shared" ref="CC6:CK6" si="9">IF(CC7="",NA(),CC7)</f>
        <v>379.57</v>
      </c>
      <c r="CD6" s="35">
        <f t="shared" si="9"/>
        <v>431.45</v>
      </c>
      <c r="CE6" s="35">
        <f t="shared" si="9"/>
        <v>352.41</v>
      </c>
      <c r="CF6" s="35">
        <f t="shared" si="9"/>
        <v>362.77</v>
      </c>
      <c r="CG6" s="35">
        <f t="shared" si="9"/>
        <v>329.08</v>
      </c>
      <c r="CH6" s="35">
        <f t="shared" si="9"/>
        <v>373.71</v>
      </c>
      <c r="CI6" s="35">
        <f t="shared" si="9"/>
        <v>333.58</v>
      </c>
      <c r="CJ6" s="35">
        <f t="shared" si="9"/>
        <v>347.38</v>
      </c>
      <c r="CK6" s="35">
        <f t="shared" si="9"/>
        <v>371.2</v>
      </c>
      <c r="CL6" s="34" t="str">
        <f>IF(CL7="","",IF(CL7="-","【-】","【"&amp;SUBSTITUTE(TEXT(CL7,"#,##0.00"),"-","△")&amp;"】"))</f>
        <v>【299.14】</v>
      </c>
      <c r="CM6" s="35">
        <f>IF(CM7="",NA(),CM7)</f>
        <v>22.64</v>
      </c>
      <c r="CN6" s="35">
        <f t="shared" ref="CN6:CV6" si="10">IF(CN7="",NA(),CN7)</f>
        <v>23.64</v>
      </c>
      <c r="CO6" s="35">
        <f t="shared" si="10"/>
        <v>15.12</v>
      </c>
      <c r="CP6" s="35">
        <f t="shared" si="10"/>
        <v>19.63</v>
      </c>
      <c r="CQ6" s="35">
        <f t="shared" si="10"/>
        <v>19.72</v>
      </c>
      <c r="CR6" s="35">
        <f t="shared" si="10"/>
        <v>51.54</v>
      </c>
      <c r="CS6" s="35">
        <f t="shared" si="10"/>
        <v>44.84</v>
      </c>
      <c r="CT6" s="35">
        <f t="shared" si="10"/>
        <v>41.51</v>
      </c>
      <c r="CU6" s="35">
        <f t="shared" si="10"/>
        <v>49.31</v>
      </c>
      <c r="CV6" s="35">
        <f t="shared" si="10"/>
        <v>47.29</v>
      </c>
      <c r="CW6" s="34" t="str">
        <f>IF(CW7="","",IF(CW7="-","【-】","【"&amp;SUBSTITUTE(TEXT(CW7,"#,##0.00"),"-","△")&amp;"】"))</f>
        <v>【50.35】</v>
      </c>
      <c r="CX6" s="35">
        <f>IF(CX7="",NA(),CX7)</f>
        <v>27.59</v>
      </c>
      <c r="CY6" s="35">
        <f t="shared" ref="CY6:DG6" si="11">IF(CY7="",NA(),CY7)</f>
        <v>31.91</v>
      </c>
      <c r="CZ6" s="35">
        <f t="shared" si="11"/>
        <v>51.89</v>
      </c>
      <c r="DA6" s="35">
        <f t="shared" si="11"/>
        <v>75.92</v>
      </c>
      <c r="DB6" s="35">
        <f t="shared" si="11"/>
        <v>100</v>
      </c>
      <c r="DC6" s="35">
        <f t="shared" si="11"/>
        <v>71.599999999999994</v>
      </c>
      <c r="DD6" s="35">
        <f t="shared" si="11"/>
        <v>67.86</v>
      </c>
      <c r="DE6" s="35">
        <f t="shared" si="11"/>
        <v>68.72</v>
      </c>
      <c r="DF6" s="35">
        <f t="shared" si="11"/>
        <v>57.28</v>
      </c>
      <c r="DG6" s="35">
        <f t="shared" si="11"/>
        <v>57.74</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15555</v>
      </c>
      <c r="D7" s="37">
        <v>47</v>
      </c>
      <c r="E7" s="37">
        <v>18</v>
      </c>
      <c r="F7" s="37">
        <v>1</v>
      </c>
      <c r="G7" s="37">
        <v>0</v>
      </c>
      <c r="H7" s="37" t="s">
        <v>98</v>
      </c>
      <c r="I7" s="37" t="s">
        <v>99</v>
      </c>
      <c r="J7" s="37" t="s">
        <v>100</v>
      </c>
      <c r="K7" s="37" t="s">
        <v>101</v>
      </c>
      <c r="L7" s="37" t="s">
        <v>102</v>
      </c>
      <c r="M7" s="37" t="s">
        <v>103</v>
      </c>
      <c r="N7" s="38" t="s">
        <v>104</v>
      </c>
      <c r="O7" s="38" t="s">
        <v>105</v>
      </c>
      <c r="P7" s="38">
        <v>0.96</v>
      </c>
      <c r="Q7" s="38">
        <v>100</v>
      </c>
      <c r="R7" s="38">
        <v>2872</v>
      </c>
      <c r="S7" s="38">
        <v>19984</v>
      </c>
      <c r="T7" s="38">
        <v>1332.45</v>
      </c>
      <c r="U7" s="38">
        <v>15</v>
      </c>
      <c r="V7" s="38">
        <v>190</v>
      </c>
      <c r="W7" s="38">
        <v>7.55</v>
      </c>
      <c r="X7" s="38">
        <v>25.17</v>
      </c>
      <c r="Y7" s="38">
        <v>75.67</v>
      </c>
      <c r="Z7" s="38">
        <v>75.650000000000006</v>
      </c>
      <c r="AA7" s="38">
        <v>71.41</v>
      </c>
      <c r="AB7" s="38">
        <v>74.650000000000006</v>
      </c>
      <c r="AC7" s="38">
        <v>131.43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9263.93</v>
      </c>
      <c r="BI7" s="38">
        <v>7158.33</v>
      </c>
      <c r="BJ7" s="38">
        <v>7271.75</v>
      </c>
      <c r="BK7" s="38">
        <v>760.12</v>
      </c>
      <c r="BL7" s="38">
        <v>492.59</v>
      </c>
      <c r="BM7" s="38">
        <v>503.8</v>
      </c>
      <c r="BN7" s="38">
        <v>768.3</v>
      </c>
      <c r="BO7" s="38">
        <v>918.36</v>
      </c>
      <c r="BP7" s="38">
        <v>860.68</v>
      </c>
      <c r="BQ7" s="38">
        <v>46.04</v>
      </c>
      <c r="BR7" s="38">
        <v>46.02</v>
      </c>
      <c r="BS7" s="38">
        <v>39.76</v>
      </c>
      <c r="BT7" s="38">
        <v>51.79</v>
      </c>
      <c r="BU7" s="38">
        <v>50.23</v>
      </c>
      <c r="BV7" s="38">
        <v>50.17</v>
      </c>
      <c r="BW7" s="38">
        <v>46.53</v>
      </c>
      <c r="BX7" s="38">
        <v>51.58</v>
      </c>
      <c r="BY7" s="38">
        <v>53.36</v>
      </c>
      <c r="BZ7" s="38">
        <v>50.94</v>
      </c>
      <c r="CA7" s="38">
        <v>52.12</v>
      </c>
      <c r="CB7" s="38">
        <v>379.96</v>
      </c>
      <c r="CC7" s="38">
        <v>379.57</v>
      </c>
      <c r="CD7" s="38">
        <v>431.45</v>
      </c>
      <c r="CE7" s="38">
        <v>352.41</v>
      </c>
      <c r="CF7" s="38">
        <v>362.77</v>
      </c>
      <c r="CG7" s="38">
        <v>329.08</v>
      </c>
      <c r="CH7" s="38">
        <v>373.71</v>
      </c>
      <c r="CI7" s="38">
        <v>333.58</v>
      </c>
      <c r="CJ7" s="38">
        <v>347.38</v>
      </c>
      <c r="CK7" s="38">
        <v>371.2</v>
      </c>
      <c r="CL7" s="38">
        <v>299.14</v>
      </c>
      <c r="CM7" s="38">
        <v>22.64</v>
      </c>
      <c r="CN7" s="38">
        <v>23.64</v>
      </c>
      <c r="CO7" s="38">
        <v>15.12</v>
      </c>
      <c r="CP7" s="38">
        <v>19.63</v>
      </c>
      <c r="CQ7" s="38">
        <v>19.72</v>
      </c>
      <c r="CR7" s="38">
        <v>51.54</v>
      </c>
      <c r="CS7" s="38">
        <v>44.84</v>
      </c>
      <c r="CT7" s="38">
        <v>41.51</v>
      </c>
      <c r="CU7" s="38">
        <v>49.31</v>
      </c>
      <c r="CV7" s="38">
        <v>47.29</v>
      </c>
      <c r="CW7" s="38">
        <v>50.35</v>
      </c>
      <c r="CX7" s="38">
        <v>27.59</v>
      </c>
      <c r="CY7" s="38">
        <v>31.91</v>
      </c>
      <c r="CZ7" s="38">
        <v>51.89</v>
      </c>
      <c r="DA7" s="38">
        <v>75.92</v>
      </c>
      <c r="DB7" s="38">
        <v>100</v>
      </c>
      <c r="DC7" s="38">
        <v>71.599999999999994</v>
      </c>
      <c r="DD7" s="38">
        <v>67.86</v>
      </c>
      <c r="DE7" s="38">
        <v>68.72</v>
      </c>
      <c r="DF7" s="38">
        <v>57.28</v>
      </c>
      <c r="DG7" s="38">
        <v>57.74</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2020-01-24T05:20:47Z</cp:lastPrinted>
  <dcterms:created xsi:type="dcterms:W3CDTF">2019-12-05T05:31:07Z</dcterms:created>
  <dcterms:modified xsi:type="dcterms:W3CDTF">2020-01-24T05:30:31Z</dcterms:modified>
  <cp:category/>
</cp:coreProperties>
</file>